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6605" windowHeight="691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Лист1!$A$6:$K$47</definedName>
    <definedName name="_xlnm.Print_Area" localSheetId="0">Лист1!$A$1:$J$58</definedName>
  </definedNames>
  <calcPr calcId="145621"/>
</workbook>
</file>

<file path=xl/calcChain.xml><?xml version="1.0" encoding="utf-8"?>
<calcChain xmlns="http://schemas.openxmlformats.org/spreadsheetml/2006/main">
  <c r="I10" i="1" l="1"/>
  <c r="I35" i="1"/>
  <c r="H46" i="1"/>
  <c r="I43" i="1"/>
  <c r="H44" i="1"/>
  <c r="H43" i="1"/>
  <c r="G29" i="1" l="1"/>
  <c r="F29" i="1"/>
  <c r="E29" i="1"/>
  <c r="H29" i="1" l="1"/>
  <c r="I29" i="1"/>
  <c r="I46" i="1" l="1"/>
  <c r="I44" i="1"/>
  <c r="G31" i="1" l="1"/>
  <c r="G41" i="1" s="1"/>
  <c r="F31" i="1"/>
  <c r="F41" i="1" s="1"/>
  <c r="E41" i="1"/>
  <c r="E47" i="1" s="1"/>
  <c r="H35" i="1"/>
  <c r="H36" i="1"/>
  <c r="I36" i="1"/>
  <c r="H37" i="1"/>
  <c r="I37" i="1"/>
  <c r="H38" i="1"/>
  <c r="I38" i="1"/>
  <c r="I39" i="1"/>
  <c r="H40" i="1"/>
  <c r="I40" i="1"/>
  <c r="H34" i="1"/>
  <c r="I34" i="1"/>
  <c r="H33" i="1"/>
  <c r="I33" i="1"/>
  <c r="I32" i="1"/>
  <c r="I26" i="1"/>
  <c r="I27" i="1"/>
  <c r="I28" i="1"/>
  <c r="H25" i="1"/>
  <c r="I25" i="1"/>
  <c r="I24" i="1"/>
  <c r="I23" i="1"/>
  <c r="I22" i="1"/>
  <c r="H21" i="1"/>
  <c r="I21" i="1"/>
  <c r="I20" i="1"/>
  <c r="H19" i="1"/>
  <c r="I19" i="1"/>
  <c r="H18" i="1"/>
  <c r="I18" i="1"/>
  <c r="I17" i="1"/>
  <c r="H16" i="1"/>
  <c r="I16" i="1"/>
  <c r="H15" i="1"/>
  <c r="I15" i="1"/>
  <c r="I14" i="1"/>
  <c r="H13" i="1"/>
  <c r="I13" i="1"/>
  <c r="I12" i="1"/>
  <c r="I11" i="1"/>
  <c r="H10" i="1"/>
  <c r="I31" i="1" l="1"/>
  <c r="I41" i="1"/>
  <c r="H41" i="1"/>
  <c r="G47" i="1"/>
  <c r="F47" i="1"/>
  <c r="H31" i="1"/>
  <c r="H47" i="1" l="1"/>
  <c r="I47" i="1"/>
</calcChain>
</file>

<file path=xl/sharedStrings.xml><?xml version="1.0" encoding="utf-8"?>
<sst xmlns="http://schemas.openxmlformats.org/spreadsheetml/2006/main" count="119" uniqueCount="81">
  <si>
    <t>№ п/п</t>
  </si>
  <si>
    <t xml:space="preserve">Заходи </t>
  </si>
  <si>
    <t xml:space="preserve">Головний розпорядник коштів </t>
  </si>
  <si>
    <t>Джерела</t>
  </si>
  <si>
    <t xml:space="preserve"> фінансування</t>
  </si>
  <si>
    <t>Обсяги фінансування на 2023 рік, передбачені програмою</t>
  </si>
  <si>
    <t>(тис.грн)</t>
  </si>
  <si>
    <t>Профінансовано у 2023 році</t>
  </si>
  <si>
    <t>Використано коштів з початку року</t>
  </si>
  <si>
    <t>% використання коштів</t>
  </si>
  <si>
    <t>(+,-)</t>
  </si>
  <si>
    <t>Примітка</t>
  </si>
  <si>
    <t>10. Відновлення залізничної колії, залізничних шляхопроводів і мостів та облаштувань на деокупованих територіях Харківської області</t>
  </si>
  <si>
    <t>Капітальні інвестиції</t>
  </si>
  <si>
    <t>12. Реконструкція тягової підстанції Мерефа регіональної філії «Південна залізниця» АТ «Укрзалізниця» у Харківській обл., м. Мерефа, вул. Конституції, 62 В</t>
  </si>
  <si>
    <t>13. Технічне переоснащення (реконструкція) засобів контролю технічного стану рухомого складу на станціях  Лозова та Основа</t>
  </si>
  <si>
    <t>14. Модернізація ДГА станцій Люботин,  Мерефа,  Основа</t>
  </si>
  <si>
    <t>15. Модернізація пристроїв СЦБ (поїзних та маневрових світлофорів, стрілочних електроприводів, дросель-трансформаторів, приводів шлагбаумів та ін.)</t>
  </si>
  <si>
    <t>16. Модернізація панелей живлення станцій та схем живлення на переїздах дільниць Харківської області</t>
  </si>
  <si>
    <t>17. Модернізація систем захисту стрілочних переводів від переведення під рухомим складом на сортувальних гірках</t>
  </si>
  <si>
    <t>18. Капітальний ремонт електропоїздів на базі ПРАТ «Київський електровагоноремонтний завод»</t>
  </si>
  <si>
    <t>19. Реконструкція ліній зв’язку на станціях регіональної філії «Південна залізниця» для організації високошвидкісних каналів між АРМ виробничих підрозділів та серверами ГІОЦ ВП ХК</t>
  </si>
  <si>
    <t>20. Забезпечення безперебійного функціонування телекомунікаційної мережі та відновлення пошкоджених ділянок мереж Харківської області</t>
  </si>
  <si>
    <t>Управління транспорту Харківської обласної державної (військової) адміністрації, Акціонерне товариство «Укртелеком»</t>
  </si>
  <si>
    <t>Департамент економіки і міжнародних відносин Харківської обласної державної (військової) адміністрації</t>
  </si>
  <si>
    <t>Обласний бюджет</t>
  </si>
  <si>
    <t>Харківська обласна державна (військової) адміністрація</t>
  </si>
  <si>
    <t>43. Забезпечення відзначення на території Харківської області Дня Європи в Україні</t>
  </si>
  <si>
    <t>Департамент економіки і міжнародних відносин Харківської обласної державної (військової) адміністрації, структурні підрозділи Харківської обласної державної (військової) адміністрації, районні державні (військові) адміністрації, військові адміністрації населених пунктів, органи місцевого самоврядування Харківської області</t>
  </si>
  <si>
    <t>44. Забезпечення проведення заходів щодо створення агенції регіонального розвитку і передбачення фінансування її діяльності</t>
  </si>
  <si>
    <t>45. Забезпечення діяльності ХАРКІВСЬКОГО РЕГІОНАЛЬНОГО ФОНДУ ПІДТРИМКИ ПІДПРИЄМНИЦТВА з метою виконання заходів з підтримки підприємництва в Харківській області</t>
  </si>
  <si>
    <t>83. Проведення інвентаризації об’єктів культурної спадщини на деокупованих територіях</t>
  </si>
  <si>
    <t>Місцеві бюджети</t>
  </si>
  <si>
    <t>84. Складання облікової документації на об’єкти культурної спадщини</t>
  </si>
  <si>
    <t>Департамент культури і туризму Харківської обласної державної (військової)  адміністрації, районні державні (військові) адміністрації, військові адміністрації населених пунктів, органи місцевого самоврядування Харківської області</t>
  </si>
  <si>
    <t>85. Проведення ремонтно-реставраційних робіт на об’єктах  культури, які постраждали внаслідок збройної агресії рф</t>
  </si>
  <si>
    <t>Департамент культури і туризму Харківської обласної державної (військової) адміністрації, районні державні (військові) адміністрації, військові адміністрації населених пунктів, органи місцевого самоврядування Харківської області</t>
  </si>
  <si>
    <t>Державний бюджет України, місцеві бюджети</t>
  </si>
  <si>
    <t>Всього по частині ІІ</t>
  </si>
  <si>
    <t>Частина ІІІ «Прогнозна сума видатків на фінансування окремих заходів на 2023 рік»</t>
  </si>
  <si>
    <t>3.1. Технічний захист інформації в органах виконавчої влади</t>
  </si>
  <si>
    <t>3.3. Фінансова підтримка ОК ВЕП «ДЕРЖПРОМ»</t>
  </si>
  <si>
    <t>3.4. Фінансування заходів по допризовній підготовці та призову громадян України на строкову військову службу в Харківській області</t>
  </si>
  <si>
    <t>Департамент оборонної, мобілізаційної роботи та взаємодії з правоохоронними органами Харківської обласної державної адміністрації (виконавець – Харківський обласний територіальний центр комплектування та соціальної підтримки)</t>
  </si>
  <si>
    <t>3.5. Фінансова підтримка ОБЛАСНОГО КОМУНАЛЬНОГО ПІДПРИЄМСТВА ХАРКІВСЬКОЇ ОБЛАСНОЇ РАДИ «ЗНАХІДКА»</t>
  </si>
  <si>
    <t>Харківська обласна рада</t>
  </si>
  <si>
    <t>3.6. Фінансування заходів щодо задоволення потреб Харківської області необхідними обсягами продовольчих товарів</t>
  </si>
  <si>
    <t>Департамент агропромислового розвитку Харківської обласної державної (військової) адміністрації</t>
  </si>
  <si>
    <t>3.7. Фінансова підтримка КОМУНАЛЬНОГО ПІДПРИЄМСТВА «ХАРКІВСЬКИЙ ОБЛАСНИЙ ФОНД ПІДТРИМКИ ІНДИВІДУАЛЬНОГО ЖИТЛОВОГО БУДІВНИЦТВА НА СЕЛІ</t>
  </si>
  <si>
    <t>Департамент агропромислового розвитку Харківської обласної державної (військової) адміністрації; Департамент містобудування та архітектури Харківської обласної державної (військової) адміністрації</t>
  </si>
  <si>
    <t>3.8. Фінансування заходів щодо виконання постанови Східного апеляційного господарського суду від 22.02.2022 у справі № 922/3274/21</t>
  </si>
  <si>
    <t>3.9. Фінансування заходів згідно з ул.том «Демонтаж аварійно небезпечної нежитлової чотирьохповерхової будівлі за адресою: Харківська область, м. Лозова, ул.. Олеся Гончара»</t>
  </si>
  <si>
    <t>Департамент капітального будівництва Харківської обласної державної (військової) адміністрації, Лозівська міська рада Харківської області</t>
  </si>
  <si>
    <t>3.10. Фінансування заходів по забезпеченню безпеки дорожнього руху»</t>
  </si>
  <si>
    <t>Всього по частині ІІІ</t>
  </si>
  <si>
    <t>Всього по частині ІV</t>
  </si>
  <si>
    <t>Державний, обласний, місцевий бюджети, інші джерела</t>
  </si>
  <si>
    <t>Всього по частині V</t>
  </si>
  <si>
    <t>Всього по Програмі</t>
  </si>
  <si>
    <t>Управління транспорту Харківської обласної державної (військової) адміністрації, АТ «Укрзалізниця»</t>
  </si>
  <si>
    <t>11. Реконструкція тягової підстанції Лозова регіональної філії «Південна залізниця»  АТ «Укрзалізниця» м. Лозова, вул. Потьомкіна, 7 у Харківській області</t>
  </si>
  <si>
    <t>Управління транспорту Харківської обласної державної (військової) адміністрації, регіональна філія «Південна залізниця»</t>
  </si>
  <si>
    <t>Централізовані кошти АТ «Укрзалізниця»</t>
  </si>
  <si>
    <t>Орієнтовний обсяг фінансування:
- на відновлення станційного обладнання – понад 50 млн  грн;
- на повне відновлення мережі – понад 100 млн грн</t>
  </si>
  <si>
    <t>42. Забезпечення перебування в Харківській області представників дипломатичного корпусу, акредитованого в Україні, міжнародних організацій, торгово-економічних місій, а також офіційних делегацій адміністративно-територіальних утворень іноземних держав (презентаційні видатки)</t>
  </si>
  <si>
    <t>28. Забезпечення отримання послуг, пов’язаних із проведенням стратегічної екологічної оцінки проєктів документів державного планування, розробником яких є Департамент економіки і міжнародних відносин Харківської обласної державної (військової) адміністрації</t>
  </si>
  <si>
    <t>Департамент культури і туризму Харківської обласної державної (військової) адміністрації, районні державні (військові) адміністрації, військові адміністрації населених пунктів, органи місцевого самоврядування Харківської області, ОКЗ «Харківський організаційно-методичний центр туризму»</t>
  </si>
  <si>
    <t>Харківська обласна державна адміністрація</t>
  </si>
  <si>
    <t>3.2. Фінансова підтримка комунального підприємства Харківської обласної ради «ХАРКІВСЬКІ ОБЛАСНІ КОМУНІКАЦІЙНІ СИСТЕМИ»</t>
  </si>
  <si>
    <t>Департамент економіки і міжнародних відносин Харківської обласної державної (військової) адміністрації, регіональний сервісний центр ГСЦ МВС в Харківській області (філія ГСЦ МВС)</t>
  </si>
  <si>
    <t xml:space="preserve">Ірина Коновалова </t>
  </si>
  <si>
    <t>Олена Коваленко 0954605017</t>
  </si>
  <si>
    <t>Уляна Серенко 0504014718</t>
  </si>
  <si>
    <t xml:space="preserve">* інформація щодо фінансування інвестиційних проєктів наведена у додатку </t>
  </si>
  <si>
    <t>Директор Департаменту економіки і міжнародних відносин Харківської обласної державної (військової) адміністрації                                                                                              Іван ДУДКА</t>
  </si>
  <si>
    <t>Департамент економіки і міжнародних  відносин Харківської обласної державної (військової) адміністрації, Лозівська районна державна (військова) адміністрація Харківської області</t>
  </si>
  <si>
    <t>Частина ІV «Перелік інвестиційних проєктів регіонального розвитку, які планується реалізувати у 2023 році»*</t>
  </si>
  <si>
    <t>Частина V «Перелік проєктів стосовно відновлення та модернізації об'єктів, що постраждали внаслідок збройної агресії рф проти України у 2023 році»*</t>
  </si>
  <si>
    <r>
      <t>Частина ІІ «</t>
    </r>
    <r>
      <rPr>
        <b/>
        <sz val="14"/>
        <color rgb="FF000000"/>
        <rFont val="Times New Roman"/>
        <family val="1"/>
        <charset val="204"/>
      </rPr>
      <t>Заходи Програми щодо реалізації пріоритетних завдань у 2023 році</t>
    </r>
    <r>
      <rPr>
        <b/>
        <sz val="14"/>
        <color theme="1"/>
        <rFont val="Times New Roman"/>
        <family val="1"/>
        <charset val="204"/>
      </rPr>
      <t xml:space="preserve">» </t>
    </r>
  </si>
  <si>
    <r>
      <t xml:space="preserve">Департамент економіки і міжнародних відносин Харківської обласної державної </t>
    </r>
    <r>
      <rPr>
        <sz val="14"/>
        <color theme="1"/>
        <rFont val="Times New Roman"/>
        <family val="1"/>
        <charset val="204"/>
      </rPr>
      <t xml:space="preserve">(військової) </t>
    </r>
    <r>
      <rPr>
        <sz val="14"/>
        <color rgb="FF000000"/>
        <rFont val="Times New Roman"/>
        <family val="1"/>
        <charset val="204"/>
      </rPr>
      <t>адміністрації, ХАРКІВСЬКИЙ РЕГІОНАЛЬНИЙ ФОНД ПІДТРИМКИ ПІДПРИЄМНИЦТВА</t>
    </r>
  </si>
  <si>
    <t xml:space="preserve">З В І Т (І Н Ф О Р М А Ц І Я) 
про результати виконання та стан фінансування заходів 
Програми економічного і соціального розвитку Харківської області на 2023 рік, затвердженої рішенням Харківської обласної ради від 24 грудня 2022 року № 471-VІІІ (зі змінами)
за 2023 рік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</si>
</sst>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164" fontId="3" fillId="0" borderId="0" xfId="0" applyNumberFormat="1" applyFont="1"/>
    <xf numFmtId="164" fontId="0" fillId="0" borderId="0" xfId="0" applyNumberFormat="1"/>
    <xf numFmtId="164" fontId="4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1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view="pageBreakPreview" topLeftCell="A41" zoomScale="60" zoomScaleNormal="100" workbookViewId="0">
      <selection activeCell="A45" sqref="A45:J45"/>
    </sheetView>
  </sheetViews>
  <sheetFormatPr defaultRowHeight="15" x14ac:dyDescent="0.25"/>
  <cols>
    <col min="1" max="1" width="10.140625" style="14" customWidth="1"/>
    <col min="2" max="2" width="71.28515625" customWidth="1"/>
    <col min="3" max="3" width="45.28515625" customWidth="1"/>
    <col min="4" max="4" width="27" customWidth="1"/>
    <col min="5" max="5" width="25" style="6" customWidth="1"/>
    <col min="6" max="6" width="27.140625" style="6" customWidth="1"/>
    <col min="7" max="7" width="23.7109375" style="6" customWidth="1"/>
    <col min="8" max="8" width="26" customWidth="1"/>
    <col min="9" max="9" width="20.5703125" customWidth="1"/>
    <col min="10" max="10" width="30.140625" customWidth="1"/>
    <col min="11" max="11" width="40" customWidth="1"/>
  </cols>
  <sheetData>
    <row r="1" spans="1:11" x14ac:dyDescent="0.25">
      <c r="A1" s="38" t="s">
        <v>80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1" ht="42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</row>
    <row r="6" spans="1:11" ht="93.75" x14ac:dyDescent="0.3">
      <c r="A6" s="40" t="s">
        <v>0</v>
      </c>
      <c r="B6" s="41" t="s">
        <v>1</v>
      </c>
      <c r="C6" s="41" t="s">
        <v>2</v>
      </c>
      <c r="D6" s="16" t="s">
        <v>3</v>
      </c>
      <c r="E6" s="17" t="s">
        <v>5</v>
      </c>
      <c r="F6" s="17" t="s">
        <v>7</v>
      </c>
      <c r="G6" s="17" t="s">
        <v>8</v>
      </c>
      <c r="H6" s="41" t="s">
        <v>9</v>
      </c>
      <c r="I6" s="16" t="s">
        <v>10</v>
      </c>
      <c r="J6" s="41" t="s">
        <v>11</v>
      </c>
      <c r="K6" s="18"/>
    </row>
    <row r="7" spans="1:11" ht="18.75" x14ac:dyDescent="0.3">
      <c r="A7" s="40"/>
      <c r="B7" s="41"/>
      <c r="C7" s="41"/>
      <c r="D7" s="16" t="s">
        <v>4</v>
      </c>
      <c r="E7" s="17" t="s">
        <v>6</v>
      </c>
      <c r="F7" s="17" t="s">
        <v>6</v>
      </c>
      <c r="G7" s="17" t="s">
        <v>6</v>
      </c>
      <c r="H7" s="41"/>
      <c r="I7" s="16" t="s">
        <v>6</v>
      </c>
      <c r="J7" s="41"/>
      <c r="K7" s="18"/>
    </row>
    <row r="8" spans="1:11" ht="18.75" x14ac:dyDescent="0.3">
      <c r="A8" s="40"/>
      <c r="B8" s="41"/>
      <c r="C8" s="41"/>
      <c r="D8" s="19"/>
      <c r="E8" s="20"/>
      <c r="F8" s="20"/>
      <c r="G8" s="17"/>
      <c r="H8" s="41"/>
      <c r="I8" s="19"/>
      <c r="J8" s="41"/>
      <c r="K8" s="18"/>
    </row>
    <row r="9" spans="1:11" ht="31.5" customHeight="1" x14ac:dyDescent="0.3">
      <c r="A9" s="12"/>
      <c r="B9" s="41" t="s">
        <v>78</v>
      </c>
      <c r="C9" s="41"/>
      <c r="D9" s="41"/>
      <c r="E9" s="41"/>
      <c r="F9" s="41"/>
      <c r="G9" s="41"/>
      <c r="H9" s="41"/>
      <c r="I9" s="41"/>
      <c r="J9" s="41"/>
      <c r="K9" s="18"/>
    </row>
    <row r="10" spans="1:11" ht="60" customHeight="1" x14ac:dyDescent="0.3">
      <c r="A10" s="12">
        <v>1</v>
      </c>
      <c r="B10" s="21" t="s">
        <v>12</v>
      </c>
      <c r="C10" s="22" t="s">
        <v>59</v>
      </c>
      <c r="D10" s="22" t="s">
        <v>13</v>
      </c>
      <c r="E10" s="22">
        <v>337950</v>
      </c>
      <c r="F10" s="22">
        <v>56625</v>
      </c>
      <c r="G10" s="22">
        <v>56625</v>
      </c>
      <c r="H10" s="22">
        <f t="shared" ref="H10:H25" si="0">G10/F10*100</f>
        <v>100</v>
      </c>
      <c r="I10" s="22">
        <f>G10-F10</f>
        <v>0</v>
      </c>
      <c r="J10" s="11"/>
      <c r="K10" s="18"/>
    </row>
    <row r="11" spans="1:11" ht="75" x14ac:dyDescent="0.3">
      <c r="A11" s="12">
        <v>2</v>
      </c>
      <c r="B11" s="23" t="s">
        <v>60</v>
      </c>
      <c r="C11" s="22" t="s">
        <v>61</v>
      </c>
      <c r="D11" s="22" t="s">
        <v>13</v>
      </c>
      <c r="E11" s="22">
        <v>100000</v>
      </c>
      <c r="F11" s="22">
        <v>0</v>
      </c>
      <c r="G11" s="22">
        <v>0</v>
      </c>
      <c r="H11" s="22">
        <v>0</v>
      </c>
      <c r="I11" s="22">
        <f t="shared" ref="I11:I25" si="1">G11-F11</f>
        <v>0</v>
      </c>
      <c r="J11" s="11"/>
      <c r="K11" s="18"/>
    </row>
    <row r="12" spans="1:11" ht="75" x14ac:dyDescent="0.3">
      <c r="A12" s="24">
        <v>3</v>
      </c>
      <c r="B12" s="25" t="s">
        <v>14</v>
      </c>
      <c r="C12" s="22" t="s">
        <v>61</v>
      </c>
      <c r="D12" s="26" t="s">
        <v>13</v>
      </c>
      <c r="E12" s="26">
        <v>76386</v>
      </c>
      <c r="F12" s="26">
        <v>0</v>
      </c>
      <c r="G12" s="26">
        <v>0</v>
      </c>
      <c r="H12" s="22">
        <v>0</v>
      </c>
      <c r="I12" s="22">
        <f t="shared" si="1"/>
        <v>0</v>
      </c>
      <c r="J12" s="9"/>
      <c r="K12" s="18"/>
    </row>
    <row r="13" spans="1:11" ht="56.25" x14ac:dyDescent="0.3">
      <c r="A13" s="12">
        <v>4</v>
      </c>
      <c r="B13" s="23" t="s">
        <v>15</v>
      </c>
      <c r="C13" s="22" t="s">
        <v>59</v>
      </c>
      <c r="D13" s="22" t="s">
        <v>13</v>
      </c>
      <c r="E13" s="22">
        <v>14870</v>
      </c>
      <c r="F13" s="22">
        <v>10105</v>
      </c>
      <c r="G13" s="22">
        <v>10105</v>
      </c>
      <c r="H13" s="22">
        <f t="shared" si="0"/>
        <v>100</v>
      </c>
      <c r="I13" s="22">
        <f t="shared" si="1"/>
        <v>0</v>
      </c>
      <c r="J13" s="11"/>
      <c r="K13" s="18"/>
    </row>
    <row r="14" spans="1:11" ht="56.25" x14ac:dyDescent="0.3">
      <c r="A14" s="12">
        <v>5</v>
      </c>
      <c r="B14" s="23" t="s">
        <v>16</v>
      </c>
      <c r="C14" s="22" t="s">
        <v>59</v>
      </c>
      <c r="D14" s="26" t="s">
        <v>13</v>
      </c>
      <c r="E14" s="22">
        <v>1600</v>
      </c>
      <c r="F14" s="22">
        <v>0</v>
      </c>
      <c r="G14" s="22">
        <v>0</v>
      </c>
      <c r="H14" s="22">
        <v>0</v>
      </c>
      <c r="I14" s="22">
        <f t="shared" si="1"/>
        <v>0</v>
      </c>
      <c r="J14" s="11"/>
      <c r="K14" s="18"/>
    </row>
    <row r="15" spans="1:11" ht="56.25" x14ac:dyDescent="0.3">
      <c r="A15" s="12">
        <v>6</v>
      </c>
      <c r="B15" s="23" t="s">
        <v>17</v>
      </c>
      <c r="C15" s="22" t="s">
        <v>59</v>
      </c>
      <c r="D15" s="22" t="s">
        <v>13</v>
      </c>
      <c r="E15" s="22">
        <v>8600</v>
      </c>
      <c r="F15" s="22">
        <v>8155.067</v>
      </c>
      <c r="G15" s="22">
        <v>8155.067</v>
      </c>
      <c r="H15" s="22">
        <f t="shared" si="0"/>
        <v>100</v>
      </c>
      <c r="I15" s="22">
        <f t="shared" si="1"/>
        <v>0</v>
      </c>
      <c r="J15" s="11"/>
      <c r="K15" s="18"/>
    </row>
    <row r="16" spans="1:11" ht="56.25" x14ac:dyDescent="0.3">
      <c r="A16" s="12">
        <v>7</v>
      </c>
      <c r="B16" s="23" t="s">
        <v>18</v>
      </c>
      <c r="C16" s="22" t="s">
        <v>59</v>
      </c>
      <c r="D16" s="26" t="s">
        <v>13</v>
      </c>
      <c r="E16" s="22">
        <v>320</v>
      </c>
      <c r="F16" s="22">
        <v>451.63299999999998</v>
      </c>
      <c r="G16" s="22">
        <v>451.63299999999998</v>
      </c>
      <c r="H16" s="22">
        <f t="shared" si="0"/>
        <v>100</v>
      </c>
      <c r="I16" s="22">
        <f t="shared" si="1"/>
        <v>0</v>
      </c>
      <c r="J16" s="11"/>
      <c r="K16" s="18"/>
    </row>
    <row r="17" spans="1:11" ht="56.25" x14ac:dyDescent="0.3">
      <c r="A17" s="12">
        <v>8</v>
      </c>
      <c r="B17" s="23" t="s">
        <v>19</v>
      </c>
      <c r="C17" s="22" t="s">
        <v>59</v>
      </c>
      <c r="D17" s="26" t="s">
        <v>13</v>
      </c>
      <c r="E17" s="22">
        <v>640</v>
      </c>
      <c r="F17" s="22">
        <v>0</v>
      </c>
      <c r="G17" s="22">
        <v>0</v>
      </c>
      <c r="H17" s="22">
        <v>0</v>
      </c>
      <c r="I17" s="22">
        <f t="shared" si="1"/>
        <v>0</v>
      </c>
      <c r="J17" s="11"/>
      <c r="K17" s="18"/>
    </row>
    <row r="18" spans="1:11" ht="54.75" customHeight="1" x14ac:dyDescent="0.3">
      <c r="A18" s="12">
        <v>9</v>
      </c>
      <c r="B18" s="23" t="s">
        <v>20</v>
      </c>
      <c r="C18" s="22" t="s">
        <v>59</v>
      </c>
      <c r="D18" s="22" t="s">
        <v>62</v>
      </c>
      <c r="E18" s="22">
        <v>240000</v>
      </c>
      <c r="F18" s="22">
        <v>284519.18099999998</v>
      </c>
      <c r="G18" s="22">
        <v>284519.18099999998</v>
      </c>
      <c r="H18" s="22">
        <f t="shared" si="0"/>
        <v>100</v>
      </c>
      <c r="I18" s="22">
        <f t="shared" si="1"/>
        <v>0</v>
      </c>
      <c r="J18" s="11"/>
      <c r="K18" s="18"/>
    </row>
    <row r="19" spans="1:11" ht="75" x14ac:dyDescent="0.3">
      <c r="A19" s="12">
        <v>10</v>
      </c>
      <c r="B19" s="23" t="s">
        <v>21</v>
      </c>
      <c r="C19" s="22" t="s">
        <v>61</v>
      </c>
      <c r="D19" s="26" t="s">
        <v>13</v>
      </c>
      <c r="E19" s="22">
        <v>1500</v>
      </c>
      <c r="F19" s="22">
        <v>1500</v>
      </c>
      <c r="G19" s="22">
        <v>1500</v>
      </c>
      <c r="H19" s="22">
        <f t="shared" si="0"/>
        <v>100</v>
      </c>
      <c r="I19" s="22">
        <f t="shared" si="1"/>
        <v>0</v>
      </c>
      <c r="J19" s="11"/>
      <c r="K19" s="18"/>
    </row>
    <row r="20" spans="1:11" ht="131.25" x14ac:dyDescent="0.25">
      <c r="A20" s="27">
        <v>11</v>
      </c>
      <c r="B20" s="28" t="s">
        <v>22</v>
      </c>
      <c r="C20" s="29" t="s">
        <v>23</v>
      </c>
      <c r="D20" s="29"/>
      <c r="E20" s="29">
        <v>150000</v>
      </c>
      <c r="F20" s="29">
        <v>0</v>
      </c>
      <c r="G20" s="29">
        <v>0</v>
      </c>
      <c r="H20" s="22">
        <v>0</v>
      </c>
      <c r="I20" s="29">
        <f t="shared" si="1"/>
        <v>0</v>
      </c>
      <c r="J20" s="10"/>
      <c r="K20" s="30" t="s">
        <v>63</v>
      </c>
    </row>
    <row r="21" spans="1:11" ht="93.75" x14ac:dyDescent="0.3">
      <c r="A21" s="12">
        <v>12</v>
      </c>
      <c r="B21" s="21" t="s">
        <v>65</v>
      </c>
      <c r="C21" s="22" t="s">
        <v>24</v>
      </c>
      <c r="D21" s="22" t="s">
        <v>25</v>
      </c>
      <c r="E21" s="22">
        <v>50</v>
      </c>
      <c r="F21" s="22">
        <v>48</v>
      </c>
      <c r="G21" s="22">
        <v>48</v>
      </c>
      <c r="H21" s="29">
        <f t="shared" si="0"/>
        <v>100</v>
      </c>
      <c r="I21" s="29">
        <f t="shared" si="1"/>
        <v>0</v>
      </c>
      <c r="J21" s="11"/>
      <c r="K21" s="18"/>
    </row>
    <row r="22" spans="1:11" ht="112.5" x14ac:dyDescent="0.3">
      <c r="A22" s="12">
        <v>13</v>
      </c>
      <c r="B22" s="21" t="s">
        <v>64</v>
      </c>
      <c r="C22" s="22" t="s">
        <v>26</v>
      </c>
      <c r="D22" s="22" t="s">
        <v>25</v>
      </c>
      <c r="E22" s="22">
        <v>180</v>
      </c>
      <c r="F22" s="22">
        <v>0</v>
      </c>
      <c r="G22" s="22">
        <v>0</v>
      </c>
      <c r="H22" s="22">
        <v>0</v>
      </c>
      <c r="I22" s="29">
        <f t="shared" si="1"/>
        <v>0</v>
      </c>
      <c r="J22" s="11"/>
      <c r="K22" s="18"/>
    </row>
    <row r="23" spans="1:11" ht="189.75" customHeight="1" x14ac:dyDescent="0.3">
      <c r="A23" s="12">
        <v>14</v>
      </c>
      <c r="B23" s="23" t="s">
        <v>27</v>
      </c>
      <c r="C23" s="22" t="s">
        <v>28</v>
      </c>
      <c r="D23" s="22" t="s">
        <v>25</v>
      </c>
      <c r="E23" s="22">
        <v>40</v>
      </c>
      <c r="F23" s="22">
        <v>0</v>
      </c>
      <c r="G23" s="22">
        <v>0</v>
      </c>
      <c r="H23" s="22">
        <v>0</v>
      </c>
      <c r="I23" s="29">
        <f t="shared" si="1"/>
        <v>0</v>
      </c>
      <c r="J23" s="11"/>
      <c r="K23" s="18"/>
    </row>
    <row r="24" spans="1:11" ht="75" customHeight="1" x14ac:dyDescent="0.3">
      <c r="A24" s="12">
        <v>15</v>
      </c>
      <c r="B24" s="23" t="s">
        <v>29</v>
      </c>
      <c r="C24" s="22" t="s">
        <v>24</v>
      </c>
      <c r="D24" s="22" t="s">
        <v>25</v>
      </c>
      <c r="E24" s="22">
        <v>2000</v>
      </c>
      <c r="F24" s="22">
        <v>0</v>
      </c>
      <c r="G24" s="22">
        <v>0</v>
      </c>
      <c r="H24" s="22">
        <v>0</v>
      </c>
      <c r="I24" s="29">
        <f t="shared" si="1"/>
        <v>0</v>
      </c>
      <c r="J24" s="11"/>
      <c r="K24" s="18"/>
    </row>
    <row r="25" spans="1:11" ht="114.75" customHeight="1" x14ac:dyDescent="0.3">
      <c r="A25" s="12">
        <v>16</v>
      </c>
      <c r="B25" s="23" t="s">
        <v>30</v>
      </c>
      <c r="C25" s="31" t="s">
        <v>79</v>
      </c>
      <c r="D25" s="22" t="s">
        <v>25</v>
      </c>
      <c r="E25" s="22">
        <v>1132.105</v>
      </c>
      <c r="F25" s="22">
        <v>731.2</v>
      </c>
      <c r="G25" s="22">
        <v>731.2</v>
      </c>
      <c r="H25" s="29">
        <f t="shared" si="0"/>
        <v>100</v>
      </c>
      <c r="I25" s="29">
        <f t="shared" si="1"/>
        <v>0</v>
      </c>
      <c r="J25" s="11"/>
      <c r="K25" s="18"/>
    </row>
    <row r="26" spans="1:11" ht="183.75" customHeight="1" x14ac:dyDescent="0.3">
      <c r="A26" s="12">
        <v>17</v>
      </c>
      <c r="B26" s="23" t="s">
        <v>31</v>
      </c>
      <c r="C26" s="22" t="s">
        <v>66</v>
      </c>
      <c r="D26" s="22" t="s">
        <v>32</v>
      </c>
      <c r="E26" s="22">
        <v>350</v>
      </c>
      <c r="F26" s="22">
        <v>0</v>
      </c>
      <c r="G26" s="22">
        <v>0</v>
      </c>
      <c r="H26" s="22">
        <v>0</v>
      </c>
      <c r="I26" s="29">
        <f t="shared" ref="I26:I29" si="2">G26-F26</f>
        <v>0</v>
      </c>
      <c r="J26" s="11"/>
      <c r="K26" s="18"/>
    </row>
    <row r="27" spans="1:11" ht="131.25" customHeight="1" x14ac:dyDescent="0.3">
      <c r="A27" s="12">
        <v>18</v>
      </c>
      <c r="B27" s="23" t="s">
        <v>33</v>
      </c>
      <c r="C27" s="22" t="s">
        <v>34</v>
      </c>
      <c r="D27" s="22" t="s">
        <v>32</v>
      </c>
      <c r="E27" s="22">
        <v>150</v>
      </c>
      <c r="F27" s="22">
        <v>0</v>
      </c>
      <c r="G27" s="22">
        <v>0</v>
      </c>
      <c r="H27" s="22">
        <v>0</v>
      </c>
      <c r="I27" s="29">
        <f t="shared" si="2"/>
        <v>0</v>
      </c>
      <c r="J27" s="11"/>
      <c r="K27" s="18"/>
    </row>
    <row r="28" spans="1:11" ht="135" customHeight="1" x14ac:dyDescent="0.3">
      <c r="A28" s="12">
        <v>19</v>
      </c>
      <c r="B28" s="23" t="s">
        <v>35</v>
      </c>
      <c r="C28" s="22" t="s">
        <v>36</v>
      </c>
      <c r="D28" s="22" t="s">
        <v>37</v>
      </c>
      <c r="E28" s="22">
        <v>3570000</v>
      </c>
      <c r="F28" s="22">
        <v>0</v>
      </c>
      <c r="G28" s="22">
        <v>0</v>
      </c>
      <c r="H28" s="22">
        <v>0</v>
      </c>
      <c r="I28" s="29">
        <f t="shared" si="2"/>
        <v>0</v>
      </c>
      <c r="J28" s="11"/>
      <c r="K28" s="18"/>
    </row>
    <row r="29" spans="1:11" ht="29.25" customHeight="1" x14ac:dyDescent="0.3">
      <c r="A29" s="13"/>
      <c r="B29" s="32" t="s">
        <v>38</v>
      </c>
      <c r="C29" s="11"/>
      <c r="D29" s="11"/>
      <c r="E29" s="11">
        <f>SUM(E10:E28)</f>
        <v>4505768.1050000004</v>
      </c>
      <c r="F29" s="11">
        <f>SUM(F10:F28)</f>
        <v>362135.08100000001</v>
      </c>
      <c r="G29" s="11">
        <f>SUM(G10:G28)</f>
        <v>362135.08100000001</v>
      </c>
      <c r="H29" s="11">
        <f>G29/F29*100</f>
        <v>100</v>
      </c>
      <c r="I29" s="11">
        <f t="shared" si="2"/>
        <v>0</v>
      </c>
      <c r="J29" s="11"/>
      <c r="K29" s="18"/>
    </row>
    <row r="30" spans="1:11" ht="28.5" customHeight="1" x14ac:dyDescent="0.3">
      <c r="A30" s="35" t="s">
        <v>39</v>
      </c>
      <c r="B30" s="35"/>
      <c r="C30" s="35"/>
      <c r="D30" s="35"/>
      <c r="E30" s="35"/>
      <c r="F30" s="35"/>
      <c r="G30" s="35"/>
      <c r="H30" s="35"/>
      <c r="I30" s="35"/>
      <c r="J30" s="35"/>
      <c r="K30" s="18"/>
    </row>
    <row r="31" spans="1:11" ht="37.5" x14ac:dyDescent="0.3">
      <c r="A31" s="12">
        <v>1</v>
      </c>
      <c r="B31" s="21" t="s">
        <v>40</v>
      </c>
      <c r="C31" s="22" t="s">
        <v>67</v>
      </c>
      <c r="D31" s="22" t="s">
        <v>25</v>
      </c>
      <c r="E31" s="22">
        <v>1590</v>
      </c>
      <c r="F31" s="22">
        <f>1465.496+83.263</f>
        <v>1548.759</v>
      </c>
      <c r="G31" s="22">
        <f>1465.496+83.263</f>
        <v>1548.759</v>
      </c>
      <c r="H31" s="22">
        <f t="shared" ref="H31" si="3">G31/F31*100</f>
        <v>100</v>
      </c>
      <c r="I31" s="22">
        <f t="shared" ref="I31" si="4">G31-F31</f>
        <v>0</v>
      </c>
      <c r="J31" s="11"/>
      <c r="K31" s="18"/>
    </row>
    <row r="32" spans="1:11" ht="56.25" x14ac:dyDescent="0.3">
      <c r="A32" s="12">
        <v>2</v>
      </c>
      <c r="B32" s="21" t="s">
        <v>68</v>
      </c>
      <c r="C32" s="22" t="s">
        <v>67</v>
      </c>
      <c r="D32" s="22" t="s">
        <v>25</v>
      </c>
      <c r="E32" s="22">
        <v>2730</v>
      </c>
      <c r="F32" s="22">
        <v>0</v>
      </c>
      <c r="G32" s="22">
        <v>0</v>
      </c>
      <c r="H32" s="22">
        <v>0</v>
      </c>
      <c r="I32" s="22">
        <f t="shared" ref="I32" si="5">G32-F32</f>
        <v>0</v>
      </c>
      <c r="J32" s="11"/>
      <c r="K32" s="18"/>
    </row>
    <row r="33" spans="1:11" ht="18.75" x14ac:dyDescent="0.3">
      <c r="A33" s="12">
        <v>3</v>
      </c>
      <c r="B33" s="21" t="s">
        <v>41</v>
      </c>
      <c r="C33" s="31" t="s">
        <v>45</v>
      </c>
      <c r="D33" s="22" t="s">
        <v>25</v>
      </c>
      <c r="E33" s="31">
        <v>177697.7</v>
      </c>
      <c r="F33" s="22">
        <v>93697.7</v>
      </c>
      <c r="G33" s="22">
        <v>93694.789000000004</v>
      </c>
      <c r="H33" s="29">
        <f t="shared" ref="H33" si="6">G33/F33*100</f>
        <v>99.996893200153266</v>
      </c>
      <c r="I33" s="29">
        <f t="shared" ref="I33" si="7">G33-F33</f>
        <v>-2.9109999999927823</v>
      </c>
      <c r="J33" s="11"/>
      <c r="K33" s="18"/>
    </row>
    <row r="34" spans="1:11" ht="150" customHeight="1" x14ac:dyDescent="0.3">
      <c r="A34" s="12">
        <v>4</v>
      </c>
      <c r="B34" s="23" t="s">
        <v>42</v>
      </c>
      <c r="C34" s="22" t="s">
        <v>43</v>
      </c>
      <c r="D34" s="22" t="s">
        <v>25</v>
      </c>
      <c r="E34" s="22">
        <v>1949</v>
      </c>
      <c r="F34" s="22">
        <v>1500</v>
      </c>
      <c r="G34" s="22">
        <v>1500</v>
      </c>
      <c r="H34" s="22">
        <f t="shared" ref="H34" si="8">G34/F34*100</f>
        <v>100</v>
      </c>
      <c r="I34" s="22">
        <f t="shared" ref="I34" si="9">G34-F34</f>
        <v>0</v>
      </c>
      <c r="J34" s="11"/>
      <c r="K34" s="18"/>
    </row>
    <row r="35" spans="1:11" ht="52.5" customHeight="1" x14ac:dyDescent="0.3">
      <c r="A35" s="12">
        <v>5</v>
      </c>
      <c r="B35" s="21" t="s">
        <v>44</v>
      </c>
      <c r="C35" s="22" t="s">
        <v>45</v>
      </c>
      <c r="D35" s="22" t="s">
        <v>25</v>
      </c>
      <c r="E35" s="22">
        <v>1615</v>
      </c>
      <c r="F35" s="22">
        <v>1615</v>
      </c>
      <c r="G35" s="22">
        <v>1558.912</v>
      </c>
      <c r="H35" s="29">
        <f t="shared" ref="H35:H47" si="10">G35/F35*100</f>
        <v>96.527058823529416</v>
      </c>
      <c r="I35" s="29">
        <f>G35-F35</f>
        <v>-56.087999999999965</v>
      </c>
      <c r="J35" s="11"/>
      <c r="K35" s="18"/>
    </row>
    <row r="36" spans="1:11" ht="72" customHeight="1" x14ac:dyDescent="0.3">
      <c r="A36" s="12">
        <v>6</v>
      </c>
      <c r="B36" s="23" t="s">
        <v>46</v>
      </c>
      <c r="C36" s="22" t="s">
        <v>47</v>
      </c>
      <c r="D36" s="22" t="s">
        <v>25</v>
      </c>
      <c r="E36" s="22">
        <v>8792.8719999999994</v>
      </c>
      <c r="F36" s="22">
        <v>2607.578</v>
      </c>
      <c r="G36" s="22">
        <v>2607.578</v>
      </c>
      <c r="H36" s="22">
        <f t="shared" si="10"/>
        <v>100</v>
      </c>
      <c r="I36" s="22">
        <f t="shared" ref="I36:I41" si="11">G36-F36</f>
        <v>0</v>
      </c>
      <c r="J36" s="11"/>
      <c r="K36" s="18"/>
    </row>
    <row r="37" spans="1:11" ht="117.75" customHeight="1" x14ac:dyDescent="0.3">
      <c r="A37" s="12">
        <v>7</v>
      </c>
      <c r="B37" s="23" t="s">
        <v>48</v>
      </c>
      <c r="C37" s="22" t="s">
        <v>49</v>
      </c>
      <c r="D37" s="22" t="s">
        <v>25</v>
      </c>
      <c r="E37" s="22">
        <v>975</v>
      </c>
      <c r="F37" s="22">
        <v>554.74699999999996</v>
      </c>
      <c r="G37" s="22">
        <v>544.80999999999995</v>
      </c>
      <c r="H37" s="29">
        <f t="shared" si="10"/>
        <v>98.208732989993635</v>
      </c>
      <c r="I37" s="29">
        <f t="shared" si="11"/>
        <v>-9.9370000000000118</v>
      </c>
      <c r="J37" s="11"/>
      <c r="K37" s="18"/>
    </row>
    <row r="38" spans="1:11" ht="102" customHeight="1" x14ac:dyDescent="0.3">
      <c r="A38" s="12">
        <v>8</v>
      </c>
      <c r="B38" s="21" t="s">
        <v>50</v>
      </c>
      <c r="C38" s="22" t="s">
        <v>75</v>
      </c>
      <c r="D38" s="22" t="s">
        <v>25</v>
      </c>
      <c r="E38" s="22">
        <v>2200.027</v>
      </c>
      <c r="F38" s="22">
        <v>2200.027</v>
      </c>
      <c r="G38" s="22">
        <v>2200.027</v>
      </c>
      <c r="H38" s="29">
        <f t="shared" si="10"/>
        <v>100</v>
      </c>
      <c r="I38" s="29">
        <f t="shared" si="11"/>
        <v>0</v>
      </c>
      <c r="J38" s="11"/>
      <c r="K38" s="18"/>
    </row>
    <row r="39" spans="1:11" ht="93.75" x14ac:dyDescent="0.3">
      <c r="A39" s="12">
        <v>9</v>
      </c>
      <c r="B39" s="21" t="s">
        <v>51</v>
      </c>
      <c r="C39" s="22" t="s">
        <v>52</v>
      </c>
      <c r="D39" s="22" t="s">
        <v>25</v>
      </c>
      <c r="E39" s="22">
        <v>9000</v>
      </c>
      <c r="F39" s="22">
        <v>0</v>
      </c>
      <c r="G39" s="22">
        <v>0</v>
      </c>
      <c r="H39" s="22">
        <v>0</v>
      </c>
      <c r="I39" s="29">
        <f t="shared" si="11"/>
        <v>0</v>
      </c>
      <c r="J39" s="11"/>
      <c r="K39" s="18"/>
    </row>
    <row r="40" spans="1:11" ht="113.25" customHeight="1" x14ac:dyDescent="0.3">
      <c r="A40" s="12">
        <v>10</v>
      </c>
      <c r="B40" s="21" t="s">
        <v>53</v>
      </c>
      <c r="C40" s="22" t="s">
        <v>69</v>
      </c>
      <c r="D40" s="22" t="s">
        <v>25</v>
      </c>
      <c r="E40" s="22">
        <v>1900</v>
      </c>
      <c r="F40" s="22">
        <v>1900</v>
      </c>
      <c r="G40" s="22">
        <v>1900</v>
      </c>
      <c r="H40" s="29">
        <f t="shared" si="10"/>
        <v>100</v>
      </c>
      <c r="I40" s="29">
        <f t="shared" si="11"/>
        <v>0</v>
      </c>
      <c r="J40" s="11"/>
      <c r="K40" s="18"/>
    </row>
    <row r="41" spans="1:11" ht="33.75" customHeight="1" x14ac:dyDescent="0.3">
      <c r="A41" s="12"/>
      <c r="B41" s="32" t="s">
        <v>54</v>
      </c>
      <c r="C41" s="22"/>
      <c r="D41" s="22"/>
      <c r="E41" s="11">
        <f>SUM(E31:E40)</f>
        <v>208449.59900000002</v>
      </c>
      <c r="F41" s="11">
        <f t="shared" ref="F41:G41" si="12">SUM(F31:F40)</f>
        <v>105623.811</v>
      </c>
      <c r="G41" s="11">
        <f t="shared" si="12"/>
        <v>105554.875</v>
      </c>
      <c r="H41" s="11">
        <f t="shared" si="10"/>
        <v>99.934734413247028</v>
      </c>
      <c r="I41" s="11">
        <f t="shared" si="11"/>
        <v>-68.936000000001513</v>
      </c>
      <c r="J41" s="11"/>
      <c r="K41" s="18"/>
    </row>
    <row r="42" spans="1:11" ht="18.75" x14ac:dyDescent="0.3">
      <c r="A42" s="35" t="s">
        <v>76</v>
      </c>
      <c r="B42" s="35"/>
      <c r="C42" s="35"/>
      <c r="D42" s="35"/>
      <c r="E42" s="35"/>
      <c r="F42" s="35"/>
      <c r="G42" s="35"/>
      <c r="H42" s="35"/>
      <c r="I42" s="35"/>
      <c r="J42" s="35"/>
      <c r="K42" s="18"/>
    </row>
    <row r="43" spans="1:11" ht="126" customHeight="1" x14ac:dyDescent="0.3">
      <c r="A43" s="36"/>
      <c r="B43" s="35" t="s">
        <v>55</v>
      </c>
      <c r="C43" s="37"/>
      <c r="D43" s="37" t="s">
        <v>56</v>
      </c>
      <c r="E43" s="35">
        <v>1911828.737</v>
      </c>
      <c r="F43" s="35">
        <v>528365.19999999995</v>
      </c>
      <c r="G43" s="35">
        <v>130501.639</v>
      </c>
      <c r="H43" s="35">
        <f t="shared" si="10"/>
        <v>24.699135938551596</v>
      </c>
      <c r="I43" s="35">
        <f>G43-F43</f>
        <v>-397863.56099999999</v>
      </c>
      <c r="J43" s="35"/>
      <c r="K43" s="18"/>
    </row>
    <row r="44" spans="1:11" ht="18.75" x14ac:dyDescent="0.3">
      <c r="A44" s="36"/>
      <c r="B44" s="35"/>
      <c r="C44" s="37"/>
      <c r="D44" s="37"/>
      <c r="E44" s="35"/>
      <c r="F44" s="35"/>
      <c r="G44" s="35"/>
      <c r="H44" s="35" t="e">
        <f t="shared" si="10"/>
        <v>#DIV/0!</v>
      </c>
      <c r="I44" s="35">
        <f t="shared" ref="I44" si="13">G44-F44</f>
        <v>0</v>
      </c>
      <c r="J44" s="35"/>
      <c r="K44" s="18"/>
    </row>
    <row r="45" spans="1:11" ht="18.75" x14ac:dyDescent="0.3">
      <c r="A45" s="33" t="s">
        <v>77</v>
      </c>
      <c r="B45" s="33"/>
      <c r="C45" s="33"/>
      <c r="D45" s="33"/>
      <c r="E45" s="33"/>
      <c r="F45" s="33"/>
      <c r="G45" s="33"/>
      <c r="H45" s="33"/>
      <c r="I45" s="33"/>
      <c r="J45" s="33"/>
      <c r="K45" s="18"/>
    </row>
    <row r="46" spans="1:11" ht="85.5" customHeight="1" x14ac:dyDescent="0.3">
      <c r="A46" s="12"/>
      <c r="B46" s="11" t="s">
        <v>57</v>
      </c>
      <c r="C46" s="22"/>
      <c r="D46" s="22" t="s">
        <v>56</v>
      </c>
      <c r="E46" s="11">
        <v>1133834.1510000001</v>
      </c>
      <c r="F46" s="11">
        <v>18856.065999999999</v>
      </c>
      <c r="G46" s="11">
        <v>17456.332999999999</v>
      </c>
      <c r="H46" s="11">
        <f t="shared" si="10"/>
        <v>92.576749572259658</v>
      </c>
      <c r="I46" s="11">
        <f t="shared" ref="I46" si="14">G46-F46</f>
        <v>-1399.7330000000002</v>
      </c>
      <c r="J46" s="11"/>
      <c r="K46" s="18"/>
    </row>
    <row r="47" spans="1:11" ht="38.25" customHeight="1" x14ac:dyDescent="0.3">
      <c r="A47" s="12"/>
      <c r="B47" s="32" t="s">
        <v>58</v>
      </c>
      <c r="C47" s="22"/>
      <c r="D47" s="22"/>
      <c r="E47" s="11">
        <f>SUM(E29+E41+E43+E46)</f>
        <v>7759880.5920000002</v>
      </c>
      <c r="F47" s="11">
        <f t="shared" ref="F47:G47" si="15">SUM(F29+F41+F43+F46)</f>
        <v>1014980.1579999999</v>
      </c>
      <c r="G47" s="11">
        <f t="shared" si="15"/>
        <v>615647.92799999996</v>
      </c>
      <c r="H47" s="11">
        <f t="shared" si="10"/>
        <v>60.656154028973639</v>
      </c>
      <c r="I47" s="11">
        <f t="shared" ref="I47" si="16">G47-F47</f>
        <v>-399332.23</v>
      </c>
      <c r="J47" s="11"/>
      <c r="K47" s="18"/>
    </row>
    <row r="49" spans="1:10" ht="18.75" x14ac:dyDescent="0.3">
      <c r="B49" s="34" t="s">
        <v>73</v>
      </c>
      <c r="C49" s="34"/>
      <c r="D49" s="3"/>
      <c r="E49" s="5"/>
      <c r="F49" s="5"/>
    </row>
    <row r="50" spans="1:10" ht="18.75" x14ac:dyDescent="0.3">
      <c r="B50" s="3"/>
      <c r="C50" s="3"/>
      <c r="D50" s="3"/>
      <c r="E50" s="5"/>
      <c r="F50" s="5"/>
    </row>
    <row r="51" spans="1:10" ht="18.75" x14ac:dyDescent="0.3">
      <c r="B51" s="3"/>
      <c r="C51" s="3"/>
      <c r="D51" s="3"/>
      <c r="E51" s="5"/>
      <c r="F51" s="5"/>
    </row>
    <row r="52" spans="1:10" ht="18.75" x14ac:dyDescent="0.3">
      <c r="B52" s="3"/>
      <c r="C52" s="3"/>
      <c r="D52" s="3"/>
      <c r="E52" s="5"/>
      <c r="F52" s="5"/>
    </row>
    <row r="53" spans="1:10" ht="18.75" x14ac:dyDescent="0.3">
      <c r="B53" s="3"/>
      <c r="C53" s="3"/>
      <c r="D53" s="3"/>
      <c r="E53" s="5"/>
      <c r="F53" s="5"/>
    </row>
    <row r="54" spans="1:10" s="1" customFormat="1" ht="18.75" x14ac:dyDescent="0.3">
      <c r="A54" s="15"/>
      <c r="B54" s="4" t="s">
        <v>74</v>
      </c>
      <c r="C54" s="4"/>
      <c r="D54" s="4"/>
      <c r="E54" s="7"/>
      <c r="F54" s="7"/>
      <c r="G54" s="8"/>
      <c r="H54" s="2"/>
      <c r="I54" s="2"/>
      <c r="J54" s="2"/>
    </row>
    <row r="56" spans="1:10" x14ac:dyDescent="0.25">
      <c r="B56" t="s">
        <v>70</v>
      </c>
    </row>
    <row r="57" spans="1:10" x14ac:dyDescent="0.25">
      <c r="B57" t="s">
        <v>71</v>
      </c>
    </row>
    <row r="58" spans="1:10" x14ac:dyDescent="0.25">
      <c r="B58" t="s">
        <v>72</v>
      </c>
    </row>
  </sheetData>
  <autoFilter ref="A6:K47"/>
  <mergeCells count="21">
    <mergeCell ref="A1:J4"/>
    <mergeCell ref="G43:G44"/>
    <mergeCell ref="H43:H44"/>
    <mergeCell ref="I43:I44"/>
    <mergeCell ref="J43:J44"/>
    <mergeCell ref="A30:J30"/>
    <mergeCell ref="A6:A8"/>
    <mergeCell ref="B6:B8"/>
    <mergeCell ref="C6:C8"/>
    <mergeCell ref="H6:H8"/>
    <mergeCell ref="J6:J8"/>
    <mergeCell ref="B9:J9"/>
    <mergeCell ref="A45:J45"/>
    <mergeCell ref="B49:C49"/>
    <mergeCell ref="A42:J42"/>
    <mergeCell ref="A43:A44"/>
    <mergeCell ref="B43:B44"/>
    <mergeCell ref="C43:C44"/>
    <mergeCell ref="D43:D44"/>
    <mergeCell ref="E43:E44"/>
    <mergeCell ref="F43:F44"/>
  </mergeCells>
  <pageMargins left="0.7" right="0.7" top="0.75" bottom="0.75" header="0.3" footer="0.3"/>
  <pageSetup paperSize="9" scale="40" orientation="landscape" r:id="rId1"/>
  <rowBreaks count="1" manualBreakCount="1">
    <brk id="3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Еconom6</dc:creator>
  <cp:lastModifiedBy>USER</cp:lastModifiedBy>
  <cp:lastPrinted>2024-01-22T12:03:42Z</cp:lastPrinted>
  <dcterms:created xsi:type="dcterms:W3CDTF">2024-01-18T09:11:52Z</dcterms:created>
  <dcterms:modified xsi:type="dcterms:W3CDTF">2024-01-30T12:15:04Z</dcterms:modified>
</cp:coreProperties>
</file>