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11760"/>
  </bookViews>
  <sheets>
    <sheet name="Лист1" sheetId="1" r:id="rId1"/>
  </sheets>
  <externalReferences>
    <externalReference r:id="rId2"/>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E28" i="1" l="1"/>
  <c r="E27" i="1"/>
  <c r="D26" i="1"/>
  <c r="E26" i="1" s="1"/>
  <c r="E14" i="1" l="1"/>
  <c r="E16" i="1"/>
  <c r="D23" i="1"/>
  <c r="E29" i="1"/>
  <c r="E22" i="1" l="1"/>
  <c r="D33" i="1" l="1"/>
  <c r="E33" i="1" l="1"/>
  <c r="E35" i="1" l="1"/>
  <c r="E44" i="1" l="1"/>
</calcChain>
</file>

<file path=xl/sharedStrings.xml><?xml version="1.0" encoding="utf-8"?>
<sst xmlns="http://schemas.openxmlformats.org/spreadsheetml/2006/main" count="151" uniqueCount="122">
  <si>
    <t xml:space="preserve">РОЗРАХУНОК </t>
  </si>
  <si>
    <t>(без податку на додану вартість)</t>
  </si>
  <si>
    <t>№ з/п</t>
  </si>
  <si>
    <t>Показник</t>
  </si>
  <si>
    <t>Код рядка</t>
  </si>
  <si>
    <t>усього, тис. грн</t>
  </si>
  <si>
    <t>грн/ т</t>
  </si>
  <si>
    <t>А</t>
  </si>
  <si>
    <t>Б</t>
  </si>
  <si>
    <t>В</t>
  </si>
  <si>
    <t>1</t>
  </si>
  <si>
    <t>Виробнича собівартість, усього, у тому числі: </t>
  </si>
  <si>
    <t>001</t>
  </si>
  <si>
    <t>1.1</t>
  </si>
  <si>
    <t>прямі матеріальні витрати, у тому числі: </t>
  </si>
  <si>
    <t>002</t>
  </si>
  <si>
    <t>1.1.1</t>
  </si>
  <si>
    <t>паливно-мастильні матеріали</t>
  </si>
  <si>
    <t>003</t>
  </si>
  <si>
    <t>-</t>
  </si>
  <si>
    <t>1.1.2</t>
  </si>
  <si>
    <t>матеріали для обробки відходів</t>
  </si>
  <si>
    <t>004</t>
  </si>
  <si>
    <t>1.1.3</t>
  </si>
  <si>
    <t>електроенергія на технологічні потреби</t>
  </si>
  <si>
    <t>005</t>
  </si>
  <si>
    <t>1.1.4</t>
  </si>
  <si>
    <t>доставка ґрунту</t>
  </si>
  <si>
    <t>006</t>
  </si>
  <si>
    <t>1.1.5</t>
  </si>
  <si>
    <t>матеріальні витрати для збирання, транспортування та знезараження фільтрату</t>
  </si>
  <si>
    <t>007</t>
  </si>
  <si>
    <t>1.1.6</t>
  </si>
  <si>
    <t>інші прямі матеріальні витрати</t>
  </si>
  <si>
    <t>008</t>
  </si>
  <si>
    <t>1.2</t>
  </si>
  <si>
    <t>прямі витрати на оплату праці</t>
  </si>
  <si>
    <t>009</t>
  </si>
  <si>
    <t>1.3</t>
  </si>
  <si>
    <t>інші прямі витрати, у тому числі: </t>
  </si>
  <si>
    <t>010</t>
  </si>
  <si>
    <t>1.3.1</t>
  </si>
  <si>
    <t>єдиний внесок на загальнообов'язкове державне соціальне страхування працівників</t>
  </si>
  <si>
    <t>011</t>
  </si>
  <si>
    <t>1.3.2</t>
  </si>
  <si>
    <t>амортизація виробничих основних засобів та нематеріальних активів, безпосередньо пов'язаних з наданням послуги</t>
  </si>
  <si>
    <t>012</t>
  </si>
  <si>
    <t>1.3.3</t>
  </si>
  <si>
    <t>витрати на здійснення заходів системи моніторингу та заходів екологічної  безпеки</t>
  </si>
  <si>
    <t>013</t>
  </si>
  <si>
    <t>1.3.4</t>
  </si>
  <si>
    <t>витрати на здійснення заходів з рекультивації</t>
  </si>
  <si>
    <t>014</t>
  </si>
  <si>
    <t>1.3.5</t>
  </si>
  <si>
    <t>інші прямі витрати</t>
  </si>
  <si>
    <t>015</t>
  </si>
  <si>
    <t>1.4</t>
  </si>
  <si>
    <t>Загальновиробничі витрати</t>
  </si>
  <si>
    <t>016</t>
  </si>
  <si>
    <t>2</t>
  </si>
  <si>
    <t xml:space="preserve">Адміністративні витрати </t>
  </si>
  <si>
    <t>017</t>
  </si>
  <si>
    <t>3</t>
  </si>
  <si>
    <t>Витрати на збут</t>
  </si>
  <si>
    <t>018</t>
  </si>
  <si>
    <t>4</t>
  </si>
  <si>
    <t xml:space="preserve">Інші операційні витрати </t>
  </si>
  <si>
    <t>019</t>
  </si>
  <si>
    <t>5</t>
  </si>
  <si>
    <t xml:space="preserve">Фінансові витрати </t>
  </si>
  <si>
    <t>020</t>
  </si>
  <si>
    <t>6</t>
  </si>
  <si>
    <t>Усього витрат повної собівартості*</t>
  </si>
  <si>
    <t>021</t>
  </si>
  <si>
    <t>7</t>
  </si>
  <si>
    <t>Витрати на покриття втрат</t>
  </si>
  <si>
    <t>022</t>
  </si>
  <si>
    <t>8</t>
  </si>
  <si>
    <t>Планований прибуток*</t>
  </si>
  <si>
    <t>023</t>
  </si>
  <si>
    <t>8.1</t>
  </si>
  <si>
    <t>податок на прибуток</t>
  </si>
  <si>
    <t>024</t>
  </si>
  <si>
    <t>8.2</t>
  </si>
  <si>
    <t>чистий прибуток, у тому числі:</t>
  </si>
  <si>
    <t>025</t>
  </si>
  <si>
    <t>8.2.1</t>
  </si>
  <si>
    <t>дівіденди</t>
  </si>
  <si>
    <t>026</t>
  </si>
  <si>
    <t>8.2.2</t>
  </si>
  <si>
    <t>резервний фонд (капітал)</t>
  </si>
  <si>
    <t>027</t>
  </si>
  <si>
    <t>8.2.3</t>
  </si>
  <si>
    <t>на розвиток виробництва (виробничі інвестиції)</t>
  </si>
  <si>
    <t>028</t>
  </si>
  <si>
    <t>8.2.4</t>
  </si>
  <si>
    <t>інше використання прибутку</t>
  </si>
  <si>
    <t>029</t>
  </si>
  <si>
    <t>9</t>
  </si>
  <si>
    <t>Вартість послуги приймання відходів, без ПДВ</t>
  </si>
  <si>
    <t>030</t>
  </si>
  <si>
    <t>10</t>
  </si>
  <si>
    <t>Послуга приймання відходів (тис. тонн)</t>
  </si>
  <si>
    <t>031</t>
  </si>
  <si>
    <t>11</t>
  </si>
  <si>
    <t>Тариф на послугу приймання відходів з ПДВ</t>
  </si>
  <si>
    <t>032</t>
  </si>
  <si>
    <t>* Без урахування списання безнадійної дебіторської заборгованості та нарахування резерву сумнівних боргів.</t>
  </si>
  <si>
    <t>повної собівартості та тарифу на послугу приймання відходів, які утворюються під час буріння свердловин для видобутку нафти та газу, для подальшого розміщення та утилізації на полігоні промислових відходів ОБЛАСНОГО КОМУНАЛЬНОГО СПЕЦІАЛІЗОВАНОГО ПІДПРИЄМСТВА З ВИКОНАННЯ НОРМ ЕКОЛОГІЧНОЇ БЕЗПЕКИ</t>
  </si>
  <si>
    <t>Погоджено</t>
  </si>
  <si>
    <t>Затверджено</t>
  </si>
  <si>
    <t>Т.в.о. директора ОБЛАСНОГО КОМУНАЛЬНОГО</t>
  </si>
  <si>
    <t>СПЕЦІАЛІЗОВАНОГО ПІДПРИЄМСТВА</t>
  </si>
  <si>
    <t>З ВИКОНАННЯ НОРМ ЕКОЛОГІЧНОЇ БЕЗПЕКИ</t>
  </si>
  <si>
    <t>_____________________________М. НЕПОКУПНИЙ</t>
  </si>
  <si>
    <t xml:space="preserve">обласної ради </t>
  </si>
  <si>
    <t xml:space="preserve">Керуючий справами виконавчого апарату </t>
  </si>
  <si>
    <t>Оксана МАЛИШЕВА</t>
  </si>
  <si>
    <t>Рішення обласної ради</t>
  </si>
  <si>
    <t>Планований  період 2024 року</t>
  </si>
  <si>
    <t>(ХХ сесія VIII  скликання)</t>
  </si>
  <si>
    <t xml:space="preserve">від 23 грудня 2023 року №773-VIII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</si>
</sst>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_-;_-* &quot;-&quot;??_₴_-;_-@_-"/>
    <numFmt numFmtId="164" formatCode="_-* #,##0.0_₴_-;\-* #,##0.0_₴_-;_-* &quot;-&quot;??_₴_-;_-@_-"/>
    <numFmt numFmtId="165" formatCode="0.0"/>
    <numFmt numFmtId="166" formatCode="_-* #,##0.0\ _₽_-;\-* #,##0.0\ _₽_-;_-* &quot;-&quot;?\ _₽_-;_-@_-"/>
    <numFmt numFmtId="167" formatCode="0.0000"/>
    <numFmt numFmtId="168" formatCode="0.0000000"/>
  </numFmts>
  <fonts count="18" x14ac:knownFonts="1">
    <font>
      <sz val="11"/>
      <color theme="1"/>
      <name val="Calibri"/>
      <family val="2"/>
      <scheme val="minor"/>
    </font>
    <font>
      <sz val="11"/>
      <color rgb="FF000000"/>
      <name val="Calibri"/>
      <family val="2"/>
      <charset val="1"/>
    </font>
    <font>
      <b/>
      <sz val="12"/>
      <color rgb="FF000000"/>
      <name val="Times New Roman"/>
      <family val="1"/>
      <charset val="204"/>
    </font>
    <font>
      <sz val="11"/>
      <color rgb="FF000000"/>
      <name val="Times New Roman"/>
      <family val="1"/>
      <charset val="204"/>
    </font>
    <font>
      <sz val="12"/>
      <name val="Times New Roman"/>
      <family val="1"/>
      <charset val="204"/>
    </font>
    <font>
      <i/>
      <sz val="10"/>
      <name val="Times New Roman"/>
      <family val="1"/>
      <charset val="204"/>
    </font>
    <font>
      <sz val="11"/>
      <name val="Times New Roman"/>
      <family val="1"/>
      <charset val="204"/>
    </font>
    <font>
      <b/>
      <sz val="11"/>
      <name val="Times New Roman"/>
      <family val="1"/>
      <charset val="204"/>
    </font>
    <font>
      <sz val="10"/>
      <name val="Times New Roman"/>
      <family val="1"/>
      <charset val="204"/>
    </font>
    <font>
      <b/>
      <sz val="10"/>
      <name val="Times New Roman"/>
      <family val="1"/>
      <charset val="204"/>
    </font>
    <font>
      <b/>
      <sz val="12"/>
      <name val="Times New Roman"/>
      <family val="1"/>
      <charset val="204"/>
    </font>
    <font>
      <b/>
      <sz val="11"/>
      <color rgb="FF000000"/>
      <name val="Times New Roman"/>
      <family val="1"/>
      <charset val="204"/>
    </font>
    <font>
      <i/>
      <sz val="9"/>
      <name val="Times New Roman"/>
      <family val="1"/>
      <charset val="204"/>
    </font>
    <font>
      <sz val="14"/>
      <name val="Times New Roman"/>
      <family val="1"/>
      <charset val="204"/>
    </font>
    <font>
      <b/>
      <sz val="14"/>
      <color rgb="FF000000"/>
      <name val="Times New Roman"/>
      <family val="1"/>
      <charset val="204"/>
    </font>
    <font>
      <b/>
      <sz val="13"/>
      <name val="Times New Roman"/>
      <family val="1"/>
      <charset val="204"/>
    </font>
    <font>
      <b/>
      <sz val="13"/>
      <color rgb="FF000000"/>
      <name val="Times New Roman"/>
      <family val="1"/>
      <charset val="204"/>
    </font>
    <font>
      <sz val="10"/>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43" fontId="1" fillId="0" borderId="0" applyFont="0" applyFill="0" applyBorder="0" applyAlignment="0" applyProtection="0"/>
  </cellStyleXfs>
  <cellXfs count="73">
    <xf numFmtId="0" fontId="0" fillId="0" borderId="0" xfId="0"/>
    <xf numFmtId="0" fontId="3" fillId="0" borderId="0" xfId="1" applyFont="1" applyBorder="1"/>
    <xf numFmtId="0" fontId="3" fillId="0" borderId="0" xfId="1" applyFont="1"/>
    <xf numFmtId="0" fontId="3" fillId="2" borderId="0" xfId="1" applyFont="1" applyFill="1"/>
    <xf numFmtId="0" fontId="8" fillId="2" borderId="2" xfId="1" applyFont="1" applyFill="1" applyBorder="1" applyAlignment="1">
      <alignment horizontal="center" vertical="center" wrapText="1"/>
    </xf>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49" fontId="9" fillId="2" borderId="2" xfId="1" applyNumberFormat="1" applyFont="1" applyFill="1" applyBorder="1" applyAlignment="1">
      <alignment horizontal="center" vertical="center"/>
    </xf>
    <xf numFmtId="0" fontId="7" fillId="2" borderId="2" xfId="1" applyFont="1" applyFill="1" applyBorder="1" applyAlignment="1">
      <alignment vertical="center" wrapText="1"/>
    </xf>
    <xf numFmtId="164" fontId="10" fillId="0" borderId="2" xfId="2" applyNumberFormat="1" applyFont="1" applyFill="1" applyBorder="1" applyAlignment="1">
      <alignment horizontal="center" vertical="center" wrapText="1"/>
    </xf>
    <xf numFmtId="2" fontId="10" fillId="2" borderId="2" xfId="1" applyNumberFormat="1" applyFont="1" applyFill="1" applyBorder="1" applyAlignment="1">
      <alignment horizontal="center" vertical="center" wrapText="1"/>
    </xf>
    <xf numFmtId="0" fontId="11" fillId="0" borderId="0" xfId="1" applyFont="1"/>
    <xf numFmtId="0" fontId="11" fillId="0" borderId="0" xfId="1" applyFont="1" applyBorder="1"/>
    <xf numFmtId="49" fontId="6" fillId="2" borderId="2" xfId="1" applyNumberFormat="1" applyFont="1" applyFill="1" applyBorder="1" applyAlignment="1">
      <alignment horizontal="center"/>
    </xf>
    <xf numFmtId="0" fontId="6" fillId="2" borderId="2" xfId="1" applyFont="1" applyFill="1" applyBorder="1" applyAlignment="1">
      <alignment vertical="top" wrapText="1"/>
    </xf>
    <xf numFmtId="0" fontId="4" fillId="0" borderId="2" xfId="1" applyFont="1" applyFill="1" applyBorder="1" applyAlignment="1">
      <alignment horizontal="center" vertical="center" wrapText="1"/>
    </xf>
    <xf numFmtId="0" fontId="3" fillId="3" borderId="0" xfId="1" applyFont="1" applyFill="1"/>
    <xf numFmtId="0" fontId="3" fillId="3" borderId="0" xfId="1" applyFont="1" applyFill="1" applyBorder="1"/>
    <xf numFmtId="0" fontId="4" fillId="2" borderId="2" xfId="1" applyFont="1" applyFill="1" applyBorder="1" applyAlignment="1">
      <alignment horizontal="center" vertical="center" wrapText="1"/>
    </xf>
    <xf numFmtId="49" fontId="6" fillId="2" borderId="2" xfId="1" applyNumberFormat="1" applyFont="1" applyFill="1" applyBorder="1" applyAlignment="1">
      <alignment horizontal="center" vertical="center"/>
    </xf>
    <xf numFmtId="0" fontId="6" fillId="2" borderId="2" xfId="1" applyFont="1" applyFill="1" applyBorder="1" applyAlignment="1">
      <alignment wrapText="1"/>
    </xf>
    <xf numFmtId="165" fontId="10" fillId="0" borderId="2" xfId="1" applyNumberFormat="1" applyFont="1" applyFill="1" applyBorder="1" applyAlignment="1">
      <alignment horizontal="center" vertical="center" wrapText="1"/>
    </xf>
    <xf numFmtId="165" fontId="4" fillId="0" borderId="2" xfId="1" applyNumberFormat="1" applyFont="1" applyFill="1" applyBorder="1" applyAlignment="1">
      <alignment horizontal="center" vertical="center" wrapText="1"/>
    </xf>
    <xf numFmtId="0" fontId="6" fillId="2" borderId="2" xfId="1" applyFont="1" applyFill="1" applyBorder="1" applyAlignment="1">
      <alignment horizontal="left" vertical="center" wrapText="1"/>
    </xf>
    <xf numFmtId="2" fontId="4" fillId="2" borderId="2" xfId="1" applyNumberFormat="1" applyFont="1" applyFill="1" applyBorder="1" applyAlignment="1">
      <alignment horizontal="center" vertical="center" wrapText="1"/>
    </xf>
    <xf numFmtId="164" fontId="4" fillId="0" borderId="2" xfId="2" applyNumberFormat="1" applyFont="1" applyFill="1" applyBorder="1" applyAlignment="1">
      <alignment horizontal="center" vertical="center" wrapText="1"/>
    </xf>
    <xf numFmtId="0" fontId="6" fillId="2" borderId="0" xfId="1" applyFont="1" applyFill="1" applyBorder="1" applyAlignment="1">
      <alignment vertical="top"/>
    </xf>
    <xf numFmtId="0" fontId="11" fillId="4" borderId="0" xfId="1" applyFont="1" applyFill="1"/>
    <xf numFmtId="0" fontId="11" fillId="4" borderId="0" xfId="1" applyFont="1" applyFill="1" applyBorder="1"/>
    <xf numFmtId="49" fontId="7" fillId="2" borderId="2" xfId="1" applyNumberFormat="1" applyFont="1" applyFill="1" applyBorder="1" applyAlignment="1">
      <alignment horizontal="center" vertical="center"/>
    </xf>
    <xf numFmtId="0" fontId="7" fillId="2" borderId="2" xfId="1" applyFont="1" applyFill="1" applyBorder="1" applyAlignment="1">
      <alignment horizontal="left" vertical="center" wrapText="1"/>
    </xf>
    <xf numFmtId="0" fontId="10" fillId="0" borderId="2" xfId="1" applyFont="1" applyFill="1" applyBorder="1" applyAlignment="1">
      <alignment horizontal="center" vertical="center" wrapText="1"/>
    </xf>
    <xf numFmtId="49" fontId="10" fillId="2" borderId="2" xfId="1" applyNumberFormat="1" applyFont="1" applyFill="1" applyBorder="1" applyAlignment="1">
      <alignment horizontal="center" vertical="center"/>
    </xf>
    <xf numFmtId="0" fontId="10" fillId="2" borderId="2" xfId="1" applyFont="1" applyFill="1" applyBorder="1" applyAlignment="1">
      <alignment horizontal="left" vertical="center" wrapText="1"/>
    </xf>
    <xf numFmtId="0" fontId="2" fillId="4" borderId="0" xfId="1" applyFont="1" applyFill="1"/>
    <xf numFmtId="0" fontId="2" fillId="4" borderId="0" xfId="1" applyFont="1" applyFill="1" applyBorder="1"/>
    <xf numFmtId="0" fontId="10" fillId="2" borderId="2" xfId="1" applyFont="1" applyFill="1" applyBorder="1" applyAlignment="1">
      <alignment horizontal="center" vertical="center"/>
    </xf>
    <xf numFmtId="0" fontId="6" fillId="2" borderId="2" xfId="1" applyFont="1" applyFill="1" applyBorder="1" applyAlignment="1">
      <alignment horizontal="justify" vertical="center" wrapText="1"/>
    </xf>
    <xf numFmtId="166" fontId="4" fillId="2" borderId="2" xfId="1" applyNumberFormat="1" applyFont="1" applyFill="1" applyBorder="1" applyAlignment="1">
      <alignment horizontal="center" vertical="center"/>
    </xf>
    <xf numFmtId="0" fontId="4" fillId="2" borderId="2" xfId="1" applyFont="1" applyFill="1" applyBorder="1" applyAlignment="1">
      <alignment horizontal="center" vertical="center"/>
    </xf>
    <xf numFmtId="164" fontId="10" fillId="2" borderId="2" xfId="2" applyNumberFormat="1" applyFont="1" applyFill="1" applyBorder="1" applyAlignment="1">
      <alignment horizontal="center" vertical="center" wrapText="1"/>
    </xf>
    <xf numFmtId="0" fontId="6" fillId="0" borderId="0" xfId="1" applyFont="1" applyBorder="1" applyAlignment="1">
      <alignment horizontal="center" vertical="center"/>
    </xf>
    <xf numFmtId="168" fontId="6" fillId="0" borderId="0" xfId="1" applyNumberFormat="1" applyFont="1" applyBorder="1" applyAlignment="1">
      <alignment horizontal="center" vertical="center"/>
    </xf>
    <xf numFmtId="0" fontId="10" fillId="2" borderId="2" xfId="1" applyFont="1" applyFill="1" applyBorder="1" applyAlignment="1" applyProtection="1">
      <alignment horizontal="left" vertical="center" wrapText="1"/>
    </xf>
    <xf numFmtId="0" fontId="4" fillId="2" borderId="2" xfId="1" applyFont="1" applyFill="1" applyBorder="1" applyAlignment="1">
      <alignment horizontal="center"/>
    </xf>
    <xf numFmtId="0" fontId="6" fillId="2" borderId="0" xfId="1" applyFont="1" applyFill="1" applyBorder="1" applyAlignment="1">
      <alignment horizontal="left" vertical="top"/>
    </xf>
    <xf numFmtId="0" fontId="12" fillId="2" borderId="0" xfId="1" applyFont="1" applyFill="1" applyBorder="1" applyAlignment="1">
      <alignment horizontal="left" vertical="center"/>
    </xf>
    <xf numFmtId="0" fontId="3" fillId="2" borderId="0" xfId="1" applyFont="1" applyFill="1" applyBorder="1"/>
    <xf numFmtId="0" fontId="6" fillId="0" borderId="0" xfId="1" applyFont="1" applyBorder="1"/>
    <xf numFmtId="0" fontId="13" fillId="0" borderId="0" xfId="1" applyFont="1" applyBorder="1"/>
    <xf numFmtId="0" fontId="8" fillId="0" borderId="0" xfId="1" applyFont="1" applyBorder="1"/>
    <xf numFmtId="0" fontId="3" fillId="0" borderId="0" xfId="1" applyFont="1" applyBorder="1" applyAlignment="1">
      <alignment horizontal="center"/>
    </xf>
    <xf numFmtId="0" fontId="3" fillId="0" borderId="0" xfId="1" applyFont="1" applyBorder="1" applyAlignment="1"/>
    <xf numFmtId="0" fontId="2" fillId="0" borderId="0" xfId="1" applyFont="1" applyBorder="1" applyAlignment="1">
      <alignment horizontal="center"/>
    </xf>
    <xf numFmtId="0" fontId="11" fillId="2" borderId="0" xfId="1" applyFont="1" applyFill="1"/>
    <xf numFmtId="0" fontId="2" fillId="2" borderId="0" xfId="1" applyFont="1" applyFill="1"/>
    <xf numFmtId="2" fontId="2" fillId="2" borderId="0" xfId="1" applyNumberFormat="1" applyFont="1" applyFill="1"/>
    <xf numFmtId="167" fontId="6" fillId="2" borderId="0" xfId="1" applyNumberFormat="1" applyFont="1" applyFill="1" applyBorder="1"/>
    <xf numFmtId="0" fontId="2" fillId="0" borderId="0" xfId="1" applyFont="1" applyBorder="1" applyAlignment="1"/>
    <xf numFmtId="0" fontId="14" fillId="0" borderId="0" xfId="1" applyFont="1" applyBorder="1"/>
    <xf numFmtId="0" fontId="16" fillId="0" borderId="0" xfId="1" applyFont="1" applyBorder="1"/>
    <xf numFmtId="0" fontId="15" fillId="0" borderId="0" xfId="1" applyFont="1" applyBorder="1" applyAlignment="1"/>
    <xf numFmtId="0" fontId="16" fillId="0" borderId="0" xfId="1" applyFont="1" applyAlignment="1"/>
    <xf numFmtId="0" fontId="15" fillId="0" borderId="0" xfId="1" applyFont="1" applyBorder="1" applyAlignment="1">
      <alignment wrapText="1"/>
    </xf>
    <xf numFmtId="0" fontId="3" fillId="0" borderId="0" xfId="1" applyFont="1" applyBorder="1" applyAlignment="1">
      <alignment horizontal="left"/>
    </xf>
    <xf numFmtId="0" fontId="2" fillId="0" borderId="0" xfId="1" applyFont="1" applyBorder="1" applyAlignment="1">
      <alignment horizontal="left"/>
    </xf>
    <xf numFmtId="0" fontId="6"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10" fillId="2" borderId="0" xfId="1" applyFont="1" applyFill="1" applyBorder="1" applyAlignment="1">
      <alignment horizontal="center"/>
    </xf>
    <xf numFmtId="0" fontId="4" fillId="2" borderId="0" xfId="1" applyFont="1" applyFill="1" applyBorder="1" applyAlignment="1">
      <alignment horizontal="center"/>
    </xf>
    <xf numFmtId="0" fontId="4" fillId="2" borderId="0" xfId="1" applyFont="1" applyFill="1" applyBorder="1" applyAlignment="1">
      <alignment horizontal="center" vertical="top" wrapText="1"/>
    </xf>
    <xf numFmtId="0" fontId="5" fillId="2" borderId="1" xfId="1" applyFont="1" applyFill="1" applyBorder="1" applyAlignment="1">
      <alignment horizontal="right"/>
    </xf>
    <xf numFmtId="0" fontId="17" fillId="0" borderId="0" xfId="1" applyFont="1" applyBorder="1" applyAlignment="1">
      <alignment horizontal="left"/>
    </xf>
  </cellXfs>
  <cellStyles count="3">
    <cellStyle name="Обычный" xfId="0" builtinId="0"/>
    <cellStyle name="Обычный 2" xfId="1"/>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vokate/Downloads/&#1056;&#1086;&#1079;&#1088;&#1072;&#1093;&#1091;&#1085;&#1086;&#1082;%20&#1058;&#1040;&#1056;&#1048;&#10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озр повн СВ та СЗВ "/>
      <sheetName val="План інвест."/>
      <sheetName val="АМ"/>
      <sheetName val="Рекульт."/>
      <sheetName val="матер."/>
      <sheetName val="річ план"/>
      <sheetName val="річ план (2)"/>
      <sheetName val="Заг.кошт.2023"/>
      <sheetName val="Розр.Екоподатку"/>
      <sheetName val="ФОП"/>
      <sheetName val="Прямі"/>
    </sheetNames>
    <sheetDataSet>
      <sheetData sheetId="0"/>
      <sheetData sheetId="1"/>
      <sheetData sheetId="2"/>
      <sheetData sheetId="3">
        <row r="6">
          <cell r="F6">
            <v>3328000</v>
          </cell>
        </row>
      </sheetData>
      <sheetData sheetId="4">
        <row r="9">
          <cell r="F9">
            <v>8172750</v>
          </cell>
        </row>
      </sheetData>
      <sheetData sheetId="5"/>
      <sheetData sheetId="6"/>
      <sheetData sheetId="7"/>
      <sheetData sheetId="8">
        <row r="19">
          <cell r="F19">
            <v>371482.75</v>
          </cell>
        </row>
      </sheetData>
      <sheetData sheetId="9">
        <row r="15">
          <cell r="AI15">
            <v>1558896</v>
          </cell>
        </row>
      </sheetData>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A51"/>
  <sheetViews>
    <sheetView tabSelected="1" topLeftCell="A37" workbookViewId="0">
      <selection activeCell="F45" sqref="F45"/>
    </sheetView>
  </sheetViews>
  <sheetFormatPr defaultRowHeight="15" x14ac:dyDescent="0.25"/>
  <cols>
    <col min="1" max="1" width="5.28515625" style="51" customWidth="1"/>
    <col min="2" max="2" width="47.85546875" style="52" customWidth="1"/>
    <col min="3" max="3" width="9.140625" style="1"/>
    <col min="4" max="4" width="13.140625" style="1" customWidth="1"/>
    <col min="5" max="5" width="16.7109375" style="1" customWidth="1"/>
    <col min="6" max="7" width="9.140625" style="1"/>
    <col min="8" max="8" width="13.140625" style="1" customWidth="1"/>
    <col min="9" max="1015" width="9.140625" style="1"/>
    <col min="1016" max="16384" width="9.140625" style="2"/>
  </cols>
  <sheetData>
    <row r="1" spans="1:1015" ht="15.75" x14ac:dyDescent="0.25">
      <c r="A1" s="64" t="s">
        <v>110</v>
      </c>
      <c r="B1" s="64"/>
      <c r="C1" s="65" t="s">
        <v>109</v>
      </c>
      <c r="D1" s="65"/>
      <c r="E1" s="65"/>
      <c r="F1" s="58"/>
    </row>
    <row r="2" spans="1:1015" ht="15.75" x14ac:dyDescent="0.25">
      <c r="A2" s="72" t="s">
        <v>111</v>
      </c>
      <c r="B2" s="72"/>
      <c r="C2" s="65" t="s">
        <v>118</v>
      </c>
      <c r="D2" s="65"/>
      <c r="E2" s="65"/>
      <c r="F2" s="53"/>
    </row>
    <row r="3" spans="1:1015" ht="15.75" x14ac:dyDescent="0.25">
      <c r="A3" s="72" t="s">
        <v>112</v>
      </c>
      <c r="B3" s="72"/>
      <c r="C3" s="65" t="s">
        <v>121</v>
      </c>
      <c r="D3" s="65"/>
      <c r="E3" s="65"/>
      <c r="F3" s="53"/>
    </row>
    <row r="4" spans="1:1015" ht="15.75" x14ac:dyDescent="0.25">
      <c r="A4" s="72" t="s">
        <v>113</v>
      </c>
      <c r="B4" s="72"/>
      <c r="C4" s="65" t="s">
        <v>120</v>
      </c>
      <c r="D4" s="65"/>
      <c r="E4" s="65"/>
      <c r="F4" s="53"/>
    </row>
    <row r="5" spans="1:1015" ht="15.75" x14ac:dyDescent="0.25">
      <c r="A5" s="72" t="s">
        <v>114</v>
      </c>
      <c r="B5" s="72"/>
      <c r="C5" s="53"/>
      <c r="D5" s="53"/>
      <c r="E5" s="53"/>
      <c r="F5" s="53"/>
    </row>
    <row r="6" spans="1:1015" ht="18.75" customHeight="1" x14ac:dyDescent="0.25">
      <c r="A6" s="68" t="s">
        <v>0</v>
      </c>
      <c r="B6" s="69"/>
      <c r="C6" s="69"/>
      <c r="D6" s="69"/>
      <c r="E6" s="69"/>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row>
    <row r="7" spans="1:1015" ht="65.25" customHeight="1" x14ac:dyDescent="0.25">
      <c r="A7" s="70" t="s">
        <v>108</v>
      </c>
      <c r="B7" s="70"/>
      <c r="C7" s="70"/>
      <c r="D7" s="70"/>
      <c r="E7" s="70"/>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row>
    <row r="8" spans="1:1015" ht="13.5" customHeight="1" x14ac:dyDescent="0.25">
      <c r="A8" s="3"/>
      <c r="B8" s="3"/>
      <c r="C8" s="3"/>
      <c r="D8" s="71" t="s">
        <v>1</v>
      </c>
      <c r="E8" s="71"/>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row>
    <row r="9" spans="1:1015" ht="18" customHeight="1" x14ac:dyDescent="0.25">
      <c r="A9" s="66" t="s">
        <v>2</v>
      </c>
      <c r="B9" s="66" t="s">
        <v>3</v>
      </c>
      <c r="C9" s="66" t="s">
        <v>4</v>
      </c>
      <c r="D9" s="67" t="s">
        <v>119</v>
      </c>
      <c r="E9" s="67"/>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row>
    <row r="10" spans="1:1015" ht="11.25" customHeight="1" x14ac:dyDescent="0.25">
      <c r="A10" s="66"/>
      <c r="B10" s="66"/>
      <c r="C10" s="66"/>
      <c r="D10" s="67"/>
      <c r="E10" s="67"/>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row>
    <row r="11" spans="1:1015" ht="18.75" customHeight="1" x14ac:dyDescent="0.25">
      <c r="A11" s="66"/>
      <c r="B11" s="66"/>
      <c r="C11" s="66"/>
      <c r="D11" s="4" t="s">
        <v>5</v>
      </c>
      <c r="E11" s="4" t="s">
        <v>6</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row>
    <row r="12" spans="1:1015" x14ac:dyDescent="0.25">
      <c r="A12" s="5" t="s">
        <v>7</v>
      </c>
      <c r="B12" s="4" t="s">
        <v>8</v>
      </c>
      <c r="C12" s="6" t="s">
        <v>9</v>
      </c>
      <c r="D12" s="6">
        <v>1</v>
      </c>
      <c r="E12" s="6">
        <v>2</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row>
    <row r="13" spans="1:1015" s="11" customFormat="1" ht="18" customHeight="1" x14ac:dyDescent="0.2">
      <c r="A13" s="7" t="s">
        <v>10</v>
      </c>
      <c r="B13" s="8" t="s">
        <v>11</v>
      </c>
      <c r="C13" s="7" t="s">
        <v>12</v>
      </c>
      <c r="D13" s="9">
        <v>12627</v>
      </c>
      <c r="E13" s="10">
        <f>D13/$D$43</f>
        <v>1683.6</v>
      </c>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AMA13" s="12"/>
    </row>
    <row r="14" spans="1:1015" s="16" customFormat="1" ht="15.75" x14ac:dyDescent="0.25">
      <c r="A14" s="13" t="s">
        <v>13</v>
      </c>
      <c r="B14" s="14" t="s">
        <v>14</v>
      </c>
      <c r="C14" s="5" t="s">
        <v>15</v>
      </c>
      <c r="D14" s="21">
        <v>8173</v>
      </c>
      <c r="E14" s="10">
        <f>D14/$D$43</f>
        <v>1089.7333333333333</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AMA14" s="17"/>
    </row>
    <row r="15" spans="1:1015" ht="15.75" x14ac:dyDescent="0.25">
      <c r="A15" s="13" t="s">
        <v>16</v>
      </c>
      <c r="B15" s="14" t="s">
        <v>17</v>
      </c>
      <c r="C15" s="5" t="s">
        <v>18</v>
      </c>
      <c r="D15" s="22" t="s">
        <v>19</v>
      </c>
      <c r="E15" s="18" t="s">
        <v>19</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row>
    <row r="16" spans="1:1015" ht="15.75" x14ac:dyDescent="0.25">
      <c r="A16" s="13" t="s">
        <v>20</v>
      </c>
      <c r="B16" s="14" t="s">
        <v>21</v>
      </c>
      <c r="C16" s="5" t="s">
        <v>22</v>
      </c>
      <c r="D16" s="22">
        <v>8173</v>
      </c>
      <c r="E16" s="24">
        <f>D16/$D$43</f>
        <v>1089.7333333333333</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row>
    <row r="17" spans="1:1015" ht="15.75" x14ac:dyDescent="0.25">
      <c r="A17" s="13" t="s">
        <v>23</v>
      </c>
      <c r="B17" s="14" t="s">
        <v>24</v>
      </c>
      <c r="C17" s="5" t="s">
        <v>25</v>
      </c>
      <c r="D17" s="15" t="s">
        <v>19</v>
      </c>
      <c r="E17" s="18" t="s">
        <v>19</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row>
    <row r="18" spans="1:1015" ht="15.75" x14ac:dyDescent="0.25">
      <c r="A18" s="13" t="s">
        <v>26</v>
      </c>
      <c r="B18" s="14" t="s">
        <v>27</v>
      </c>
      <c r="C18" s="5" t="s">
        <v>28</v>
      </c>
      <c r="D18" s="15" t="s">
        <v>19</v>
      </c>
      <c r="E18" s="18" t="s">
        <v>19</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row>
    <row r="19" spans="1:1015" ht="30" x14ac:dyDescent="0.25">
      <c r="A19" s="19" t="s">
        <v>29</v>
      </c>
      <c r="B19" s="20" t="s">
        <v>30</v>
      </c>
      <c r="C19" s="5" t="s">
        <v>31</v>
      </c>
      <c r="D19" s="15" t="s">
        <v>19</v>
      </c>
      <c r="E19" s="18" t="s">
        <v>19</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row>
    <row r="20" spans="1:1015" ht="15.75" x14ac:dyDescent="0.25">
      <c r="A20" s="13" t="s">
        <v>32</v>
      </c>
      <c r="B20" s="14" t="s">
        <v>33</v>
      </c>
      <c r="C20" s="5" t="s">
        <v>34</v>
      </c>
      <c r="D20" s="21" t="s">
        <v>19</v>
      </c>
      <c r="E20" s="10" t="s">
        <v>19</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row>
    <row r="21" spans="1:1015" s="16" customFormat="1" ht="15.75" x14ac:dyDescent="0.25">
      <c r="A21" s="13" t="s">
        <v>35</v>
      </c>
      <c r="B21" s="14" t="s">
        <v>36</v>
      </c>
      <c r="C21" s="5" t="s">
        <v>37</v>
      </c>
      <c r="D21" s="21">
        <v>618</v>
      </c>
      <c r="E21" s="10">
        <v>82.4</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AMA21" s="17"/>
    </row>
    <row r="22" spans="1:1015" s="16" customFormat="1" ht="15.75" x14ac:dyDescent="0.25">
      <c r="A22" s="13" t="s">
        <v>38</v>
      </c>
      <c r="B22" s="14" t="s">
        <v>39</v>
      </c>
      <c r="C22" s="5" t="s">
        <v>40</v>
      </c>
      <c r="D22" s="21">
        <v>3836</v>
      </c>
      <c r="E22" s="10">
        <f>D22/$D$43</f>
        <v>511.46666666666664</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AMA22" s="17"/>
    </row>
    <row r="23" spans="1:1015" ht="30" x14ac:dyDescent="0.25">
      <c r="A23" s="19" t="s">
        <v>41</v>
      </c>
      <c r="B23" s="23" t="s">
        <v>42</v>
      </c>
      <c r="C23" s="5" t="s">
        <v>43</v>
      </c>
      <c r="D23" s="22">
        <f>D21*22%</f>
        <v>135.96</v>
      </c>
      <c r="E23" s="24">
        <v>18.13</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row>
    <row r="24" spans="1:1015" ht="45" x14ac:dyDescent="0.25">
      <c r="A24" s="19" t="s">
        <v>44</v>
      </c>
      <c r="B24" s="23" t="s">
        <v>45</v>
      </c>
      <c r="C24" s="5" t="s">
        <v>46</v>
      </c>
      <c r="D24" s="25" t="s">
        <v>19</v>
      </c>
      <c r="E24" s="25" t="s">
        <v>19</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row>
    <row r="25" spans="1:1015" ht="30" x14ac:dyDescent="0.25">
      <c r="A25" s="19" t="s">
        <v>47</v>
      </c>
      <c r="B25" s="23" t="s">
        <v>48</v>
      </c>
      <c r="C25" s="5" t="s">
        <v>49</v>
      </c>
      <c r="D25" s="21" t="s">
        <v>19</v>
      </c>
      <c r="E25" s="24" t="s">
        <v>19</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row>
    <row r="26" spans="1:1015" ht="15.75" x14ac:dyDescent="0.25">
      <c r="A26" s="13" t="s">
        <v>50</v>
      </c>
      <c r="B26" s="23" t="s">
        <v>51</v>
      </c>
      <c r="C26" s="5" t="s">
        <v>52</v>
      </c>
      <c r="D26" s="22">
        <f>[1]Рекульт.!F6/1000</f>
        <v>3328</v>
      </c>
      <c r="E26" s="24">
        <f>D26/$D$43</f>
        <v>443.73333333333335</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row>
    <row r="27" spans="1:1015" ht="15.75" x14ac:dyDescent="0.25">
      <c r="A27" s="13" t="s">
        <v>53</v>
      </c>
      <c r="B27" s="23" t="s">
        <v>54</v>
      </c>
      <c r="C27" s="5" t="s">
        <v>55</v>
      </c>
      <c r="D27" s="22">
        <v>372</v>
      </c>
      <c r="E27" s="24">
        <f>D27/$D$43</f>
        <v>49.6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row>
    <row r="28" spans="1:1015" s="16" customFormat="1" ht="15.75" x14ac:dyDescent="0.25">
      <c r="A28" s="13" t="s">
        <v>56</v>
      </c>
      <c r="B28" s="26" t="s">
        <v>57</v>
      </c>
      <c r="C28" s="5" t="s">
        <v>58</v>
      </c>
      <c r="D28" s="15">
        <v>0</v>
      </c>
      <c r="E28" s="24">
        <f>D28/$D$43</f>
        <v>0</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AMA28" s="17"/>
    </row>
    <row r="29" spans="1:1015" s="27" customFormat="1" ht="15.75" x14ac:dyDescent="0.25">
      <c r="A29" s="7" t="s">
        <v>59</v>
      </c>
      <c r="B29" s="8" t="s">
        <v>60</v>
      </c>
      <c r="C29" s="7" t="s">
        <v>61</v>
      </c>
      <c r="D29" s="9">
        <v>1947</v>
      </c>
      <c r="E29" s="10">
        <f>D29/$D$43</f>
        <v>259.60000000000002</v>
      </c>
      <c r="F29" s="3"/>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AMA29" s="28"/>
    </row>
    <row r="30" spans="1:1015" s="27" customFormat="1" ht="15.75" x14ac:dyDescent="0.2">
      <c r="A30" s="29" t="s">
        <v>62</v>
      </c>
      <c r="B30" s="30" t="s">
        <v>63</v>
      </c>
      <c r="C30" s="7" t="s">
        <v>64</v>
      </c>
      <c r="D30" s="31" t="s">
        <v>19</v>
      </c>
      <c r="E30" s="10" t="s">
        <v>19</v>
      </c>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AMA30" s="28"/>
    </row>
    <row r="31" spans="1:1015" s="11" customFormat="1" ht="15.75" x14ac:dyDescent="0.2">
      <c r="A31" s="29" t="s">
        <v>65</v>
      </c>
      <c r="B31" s="30" t="s">
        <v>66</v>
      </c>
      <c r="C31" s="7" t="s">
        <v>67</v>
      </c>
      <c r="D31" s="21">
        <v>80</v>
      </c>
      <c r="E31" s="10">
        <v>10.67</v>
      </c>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AMA31" s="12"/>
    </row>
    <row r="32" spans="1:1015" s="27" customFormat="1" ht="15.75" x14ac:dyDescent="0.2">
      <c r="A32" s="29" t="s">
        <v>68</v>
      </c>
      <c r="B32" s="30" t="s">
        <v>69</v>
      </c>
      <c r="C32" s="7" t="s">
        <v>70</v>
      </c>
      <c r="D32" s="9" t="s">
        <v>19</v>
      </c>
      <c r="E32" s="10" t="s">
        <v>19</v>
      </c>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AMA32" s="28"/>
    </row>
    <row r="33" spans="1:1015" s="34" customFormat="1" ht="15.75" x14ac:dyDescent="0.25">
      <c r="A33" s="32" t="s">
        <v>71</v>
      </c>
      <c r="B33" s="33" t="s">
        <v>72</v>
      </c>
      <c r="C33" s="32" t="s">
        <v>73</v>
      </c>
      <c r="D33" s="9">
        <f>SUM(D29:D32,D13)</f>
        <v>14654</v>
      </c>
      <c r="E33" s="10">
        <f>D33/$D$43</f>
        <v>1953.8666666666666</v>
      </c>
      <c r="F33" s="55"/>
      <c r="G33" s="55"/>
      <c r="H33" s="55"/>
      <c r="I33" s="55"/>
      <c r="J33" s="56"/>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AMA33" s="35"/>
    </row>
    <row r="34" spans="1:1015" s="11" customFormat="1" ht="15.75" x14ac:dyDescent="0.2">
      <c r="A34" s="29" t="s">
        <v>74</v>
      </c>
      <c r="B34" s="30" t="s">
        <v>75</v>
      </c>
      <c r="C34" s="7" t="s">
        <v>76</v>
      </c>
      <c r="D34" s="36" t="s">
        <v>19</v>
      </c>
      <c r="E34" s="36" t="s">
        <v>19</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AMA34" s="12"/>
    </row>
    <row r="35" spans="1:1015" s="11" customFormat="1" ht="15.75" x14ac:dyDescent="0.2">
      <c r="A35" s="29" t="s">
        <v>77</v>
      </c>
      <c r="B35" s="8" t="s">
        <v>78</v>
      </c>
      <c r="C35" s="7" t="s">
        <v>79</v>
      </c>
      <c r="D35" s="9">
        <v>4150</v>
      </c>
      <c r="E35" s="10">
        <f>D35/$D$43</f>
        <v>553.33333333333337</v>
      </c>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AMA35" s="12"/>
    </row>
    <row r="36" spans="1:1015" ht="15.75" x14ac:dyDescent="0.25">
      <c r="A36" s="19" t="s">
        <v>80</v>
      </c>
      <c r="B36" s="37" t="s">
        <v>81</v>
      </c>
      <c r="C36" s="5" t="s">
        <v>82</v>
      </c>
      <c r="D36" s="38">
        <v>747</v>
      </c>
      <c r="E36" s="39">
        <v>99.6</v>
      </c>
      <c r="F36" s="3"/>
      <c r="G36" s="3"/>
      <c r="H36" s="57"/>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row>
    <row r="37" spans="1:1015" ht="15.75" x14ac:dyDescent="0.25">
      <c r="A37" s="19" t="s">
        <v>83</v>
      </c>
      <c r="B37" s="37" t="s">
        <v>84</v>
      </c>
      <c r="C37" s="5" t="s">
        <v>85</v>
      </c>
      <c r="D37" s="38">
        <v>3403</v>
      </c>
      <c r="E37" s="39">
        <v>453.73</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row>
    <row r="38" spans="1:1015" ht="15.75" x14ac:dyDescent="0.25">
      <c r="A38" s="19" t="s">
        <v>86</v>
      </c>
      <c r="B38" s="37" t="s">
        <v>87</v>
      </c>
      <c r="C38" s="5" t="s">
        <v>88</v>
      </c>
      <c r="D38" s="39" t="s">
        <v>19</v>
      </c>
      <c r="E38" s="39" t="s">
        <v>19</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row>
    <row r="39" spans="1:1015" ht="15.75" x14ac:dyDescent="0.25">
      <c r="A39" s="13" t="s">
        <v>89</v>
      </c>
      <c r="B39" s="14" t="s">
        <v>90</v>
      </c>
      <c r="C39" s="5" t="s">
        <v>91</v>
      </c>
      <c r="D39" s="39" t="s">
        <v>19</v>
      </c>
      <c r="E39" s="39" t="s">
        <v>19</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row>
    <row r="40" spans="1:1015" ht="15.75" x14ac:dyDescent="0.25">
      <c r="A40" s="13" t="s">
        <v>92</v>
      </c>
      <c r="B40" s="14" t="s">
        <v>93</v>
      </c>
      <c r="C40" s="5" t="s">
        <v>94</v>
      </c>
      <c r="D40" s="39" t="s">
        <v>19</v>
      </c>
      <c r="E40" s="39" t="s">
        <v>19</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row>
    <row r="41" spans="1:1015" ht="15.75" x14ac:dyDescent="0.25">
      <c r="A41" s="13" t="s">
        <v>95</v>
      </c>
      <c r="B41" s="14" t="s">
        <v>96</v>
      </c>
      <c r="C41" s="5" t="s">
        <v>97</v>
      </c>
      <c r="D41" s="39" t="s">
        <v>19</v>
      </c>
      <c r="E41" s="39" t="s">
        <v>19</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row>
    <row r="42" spans="1:1015" s="41" customFormat="1" ht="18" customHeight="1" x14ac:dyDescent="0.25">
      <c r="A42" s="29" t="s">
        <v>98</v>
      </c>
      <c r="B42" s="30" t="s">
        <v>99</v>
      </c>
      <c r="C42" s="5" t="s">
        <v>100</v>
      </c>
      <c r="D42" s="40">
        <v>18804</v>
      </c>
      <c r="E42" s="10">
        <v>2507.1999999999998</v>
      </c>
      <c r="F42" s="2"/>
      <c r="H42" s="42"/>
    </row>
    <row r="43" spans="1:1015" ht="16.5" customHeight="1" x14ac:dyDescent="0.25">
      <c r="A43" s="29" t="s">
        <v>101</v>
      </c>
      <c r="B43" s="43" t="s">
        <v>102</v>
      </c>
      <c r="C43" s="5" t="s">
        <v>103</v>
      </c>
      <c r="D43" s="10">
        <v>7.5</v>
      </c>
      <c r="E43" s="44" t="s">
        <v>19</v>
      </c>
    </row>
    <row r="44" spans="1:1015" ht="15.75" x14ac:dyDescent="0.25">
      <c r="A44" s="29" t="s">
        <v>104</v>
      </c>
      <c r="B44" s="30" t="s">
        <v>105</v>
      </c>
      <c r="C44" s="5" t="s">
        <v>106</v>
      </c>
      <c r="D44" s="39" t="s">
        <v>19</v>
      </c>
      <c r="E44" s="10">
        <f>E42*1.2</f>
        <v>3008.64</v>
      </c>
    </row>
    <row r="45" spans="1:1015" ht="14.25" customHeight="1" x14ac:dyDescent="0.25">
      <c r="A45" s="45"/>
      <c r="B45" s="46" t="s">
        <v>107</v>
      </c>
      <c r="C45" s="2"/>
      <c r="D45" s="47"/>
      <c r="E45" s="47"/>
    </row>
    <row r="46" spans="1:1015" ht="1.5" hidden="1" customHeight="1" x14ac:dyDescent="0.3">
      <c r="A46" s="48"/>
      <c r="B46" s="49"/>
      <c r="C46" s="50"/>
    </row>
    <row r="47" spans="1:1015" s="1" customFormat="1" ht="18.75" x14ac:dyDescent="0.3">
      <c r="A47" s="61" t="s">
        <v>116</v>
      </c>
      <c r="B47" s="63"/>
      <c r="C47" s="61"/>
      <c r="D47" s="59"/>
      <c r="E47" s="59"/>
    </row>
    <row r="48" spans="1:1015" s="1" customFormat="1" ht="16.5" x14ac:dyDescent="0.25">
      <c r="A48" s="62" t="s">
        <v>115</v>
      </c>
      <c r="B48" s="62"/>
      <c r="C48" s="62"/>
      <c r="D48" s="60" t="s">
        <v>117</v>
      </c>
      <c r="E48" s="60"/>
    </row>
    <row r="51" spans="1:2" s="1" customFormat="1" x14ac:dyDescent="0.25">
      <c r="A51" s="51"/>
      <c r="B51" s="52"/>
    </row>
  </sheetData>
  <mergeCells count="16">
    <mergeCell ref="A1:B1"/>
    <mergeCell ref="C2:E2"/>
    <mergeCell ref="C1:E1"/>
    <mergeCell ref="A9:A11"/>
    <mergeCell ref="B9:B11"/>
    <mergeCell ref="C9:C11"/>
    <mergeCell ref="D9:E10"/>
    <mergeCell ref="A6:E6"/>
    <mergeCell ref="A7:E7"/>
    <mergeCell ref="D8:E8"/>
    <mergeCell ref="A5:B5"/>
    <mergeCell ref="C3:E3"/>
    <mergeCell ref="A2:B2"/>
    <mergeCell ref="A3:B3"/>
    <mergeCell ref="A4:B4"/>
    <mergeCell ref="C4:E4"/>
  </mergeCells>
  <printOptions verticalCentered="1"/>
  <pageMargins left="0.78740157480314965" right="0.19685039370078741" top="0.15748031496062992" bottom="0.15748031496062992"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2023-12-25T12:49:36Z</dcterms:modified>
</cp:coreProperties>
</file>