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5 рік\Обласна рада\Проєкт рішення Звіт Програма на сесію\Звіт 2024\"/>
    </mc:Choice>
  </mc:AlternateContent>
  <xr:revisionPtr revIDLastSave="0" documentId="13_ncr:1_{2A83DF73-0117-4C13-BFF7-924E1B4F1FB3}" xr6:coauthVersionLast="45" xr6:coauthVersionMax="45" xr10:uidLastSave="{00000000-0000-0000-0000-000000000000}"/>
  <bookViews>
    <workbookView xWindow="-120" yWindow="-120" windowWidth="29040" windowHeight="15720" activeTab="3" xr2:uid="{00000000-000D-0000-FFFF-FFFF00000000}"/>
  </bookViews>
  <sheets>
    <sheet name="1 квартал 2024" sheetId="1" r:id="rId1"/>
    <sheet name="2 квартал 2024" sheetId="2" r:id="rId2"/>
    <sheet name="3 квартал 2024" sheetId="3" r:id="rId3"/>
    <sheet name="4 квартал 2024" sheetId="4" r:id="rId4"/>
  </sheets>
  <definedNames>
    <definedName name="_xlnm.Print_Titles" localSheetId="0">'1 квартал 2024'!$8:$8</definedName>
    <definedName name="_xlnm.Print_Titles" localSheetId="1">'2 квартал 2024'!$8:$8</definedName>
    <definedName name="_xlnm.Print_Titles" localSheetId="2">'3 квартал 2024'!$8:$8</definedName>
    <definedName name="_xlnm.Print_Titles" localSheetId="3">'4 квартал 2024'!$8:$8</definedName>
    <definedName name="_xlnm.Print_Area" localSheetId="0">'1 квартал 2024'!$A$1:$J$35</definedName>
    <definedName name="_xlnm.Print_Area" localSheetId="1">'2 квартал 2024'!$A$1:$J$35</definedName>
    <definedName name="_xlnm.Print_Area" localSheetId="2">'3 квартал 2024'!$A$1:$J$35</definedName>
    <definedName name="_xlnm.Print_Area" localSheetId="3">'4 квартал 2024'!$A$1:$J$35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4" l="1"/>
  <c r="G9" i="4" s="1"/>
  <c r="I24" i="4"/>
  <c r="I23" i="4"/>
  <c r="I22" i="4"/>
  <c r="H22" i="4"/>
  <c r="I21" i="4"/>
  <c r="E18" i="4"/>
  <c r="I20" i="4"/>
  <c r="I19" i="4"/>
  <c r="G18" i="4"/>
  <c r="I17" i="4"/>
  <c r="I16" i="4"/>
  <c r="H16" i="4"/>
  <c r="I15" i="4"/>
  <c r="I14" i="4"/>
  <c r="G13" i="4"/>
  <c r="H13" i="4" s="1"/>
  <c r="F13" i="4"/>
  <c r="I13" i="4" s="1"/>
  <c r="E13" i="4"/>
  <c r="I12" i="4"/>
  <c r="H12" i="4"/>
  <c r="I11" i="4"/>
  <c r="F10" i="4"/>
  <c r="E10" i="4"/>
  <c r="I24" i="3"/>
  <c r="I23" i="3"/>
  <c r="I22" i="3"/>
  <c r="H22" i="3"/>
  <c r="F21" i="3"/>
  <c r="H21" i="3" s="1"/>
  <c r="E21" i="3"/>
  <c r="E18" i="3" s="1"/>
  <c r="I20" i="3"/>
  <c r="I19" i="3"/>
  <c r="G18" i="3"/>
  <c r="I17" i="3"/>
  <c r="I16" i="3"/>
  <c r="H16" i="3"/>
  <c r="I15" i="3"/>
  <c r="I14" i="3"/>
  <c r="G13" i="3"/>
  <c r="H13" i="3" s="1"/>
  <c r="F13" i="3"/>
  <c r="I13" i="3" s="1"/>
  <c r="E13" i="3"/>
  <c r="I12" i="3"/>
  <c r="H12" i="3"/>
  <c r="I11" i="3"/>
  <c r="G10" i="3"/>
  <c r="G9" i="3" s="1"/>
  <c r="F10" i="3"/>
  <c r="E10" i="3"/>
  <c r="E9" i="3" s="1"/>
  <c r="E25" i="3" s="1"/>
  <c r="I24" i="2"/>
  <c r="I23" i="2"/>
  <c r="I22" i="2"/>
  <c r="H22" i="2"/>
  <c r="F21" i="2"/>
  <c r="I21" i="2" s="1"/>
  <c r="E21" i="2"/>
  <c r="E18" i="2" s="1"/>
  <c r="E9" i="2" s="1"/>
  <c r="E25" i="2" s="1"/>
  <c r="I20" i="2"/>
  <c r="I19" i="2"/>
  <c r="G18" i="2"/>
  <c r="I17" i="2"/>
  <c r="I16" i="2"/>
  <c r="H16" i="2"/>
  <c r="I15" i="2"/>
  <c r="I14" i="2"/>
  <c r="G13" i="2"/>
  <c r="H13" i="2" s="1"/>
  <c r="F13" i="2"/>
  <c r="I13" i="2" s="1"/>
  <c r="E13" i="2"/>
  <c r="I12" i="2"/>
  <c r="H12" i="2"/>
  <c r="I11" i="2"/>
  <c r="G10" i="2"/>
  <c r="G9" i="2" s="1"/>
  <c r="F10" i="2"/>
  <c r="I10" i="2" s="1"/>
  <c r="E10" i="2"/>
  <c r="E9" i="4" l="1"/>
  <c r="E25" i="4" s="1"/>
  <c r="I10" i="4"/>
  <c r="G25" i="4"/>
  <c r="H10" i="4"/>
  <c r="F18" i="4"/>
  <c r="H21" i="4"/>
  <c r="F9" i="4"/>
  <c r="I10" i="3"/>
  <c r="G25" i="3"/>
  <c r="H10" i="3"/>
  <c r="F18" i="3"/>
  <c r="I21" i="3"/>
  <c r="G25" i="2"/>
  <c r="H10" i="2"/>
  <c r="F18" i="2"/>
  <c r="I18" i="2" s="1"/>
  <c r="H21" i="2"/>
  <c r="F9" i="2"/>
  <c r="H12" i="1"/>
  <c r="H22" i="1"/>
  <c r="H21" i="1"/>
  <c r="H18" i="1"/>
  <c r="H16" i="1"/>
  <c r="H13" i="1"/>
  <c r="H10" i="1"/>
  <c r="H9" i="1"/>
  <c r="F13" i="1"/>
  <c r="G13" i="1"/>
  <c r="F18" i="1"/>
  <c r="G18" i="1"/>
  <c r="I9" i="4" l="1"/>
  <c r="F25" i="4"/>
  <c r="I25" i="4" s="1"/>
  <c r="H18" i="4"/>
  <c r="I18" i="4"/>
  <c r="H25" i="4"/>
  <c r="H9" i="4"/>
  <c r="H18" i="3"/>
  <c r="I18" i="3"/>
  <c r="F9" i="3"/>
  <c r="I9" i="2"/>
  <c r="F25" i="2"/>
  <c r="I25" i="2" s="1"/>
  <c r="H18" i="2"/>
  <c r="H9" i="2"/>
  <c r="E21" i="1"/>
  <c r="F10" i="1"/>
  <c r="F21" i="1"/>
  <c r="E18" i="1"/>
  <c r="E13" i="1"/>
  <c r="I16" i="1"/>
  <c r="I23" i="1"/>
  <c r="I24" i="1"/>
  <c r="I22" i="1"/>
  <c r="I21" i="1"/>
  <c r="I20" i="1"/>
  <c r="I19" i="1"/>
  <c r="I17" i="1"/>
  <c r="I15" i="1"/>
  <c r="I14" i="1"/>
  <c r="I12" i="1"/>
  <c r="I11" i="1"/>
  <c r="G10" i="1"/>
  <c r="E10" i="1"/>
  <c r="I9" i="3" l="1"/>
  <c r="F25" i="3"/>
  <c r="H9" i="3"/>
  <c r="H25" i="2"/>
  <c r="I13" i="1"/>
  <c r="F9" i="1"/>
  <c r="F25" i="1" s="1"/>
  <c r="I18" i="1"/>
  <c r="E9" i="1"/>
  <c r="G9" i="1"/>
  <c r="G25" i="1" s="1"/>
  <c r="I10" i="1"/>
  <c r="I25" i="3" l="1"/>
  <c r="H25" i="3"/>
  <c r="H25" i="1"/>
  <c r="E25" i="1"/>
  <c r="I9" i="1"/>
  <c r="I25" i="1" l="1"/>
</calcChain>
</file>

<file path=xl/sharedStrings.xml><?xml version="1.0" encoding="utf-8"?>
<sst xmlns="http://schemas.openxmlformats.org/spreadsheetml/2006/main" count="236" uniqueCount="37">
  <si>
    <t>№ з/п</t>
  </si>
  <si>
    <t>Розділи/ Напрями (за їхньої відсутності заходи) Програми</t>
  </si>
  <si>
    <t xml:space="preserve">Головний розпорядник коштів (або розробник) Програми </t>
  </si>
  <si>
    <t>Джерела фінансування</t>
  </si>
  <si>
    <t>% використання</t>
  </si>
  <si>
    <t>(+;-) (тис.грн.)</t>
  </si>
  <si>
    <t>Примітка</t>
  </si>
  <si>
    <t>Утримання та розвиток автомобільних доріг та дорожньої інфраструктури загального користування місцевого значення, в т.ч.:</t>
  </si>
  <si>
    <t>ДКБ ХОДА                  (ДП "Дороги Харківщини")</t>
  </si>
  <si>
    <t>Х</t>
  </si>
  <si>
    <t>1.1</t>
  </si>
  <si>
    <t xml:space="preserve">будівництво, реконструкція, капітальний ремонт автомобільних доріг загального користування місцевого значення </t>
  </si>
  <si>
    <t>субвенція з державного бюджету місцевим бюджетам</t>
  </si>
  <si>
    <t>за рахунок залишку коштів субвенції минулих років</t>
  </si>
  <si>
    <t>1.2</t>
  </si>
  <si>
    <t xml:space="preserve">поточний ремонт автомобільних доріг загального користування місцевого значення </t>
  </si>
  <si>
    <t>за рахунок коштів місцевих бюджетів області</t>
  </si>
  <si>
    <t>місцеві бюджети області</t>
  </si>
  <si>
    <t>1.3</t>
  </si>
  <si>
    <t>експлуатаційне утримання автомобільних доріг загального користування місцевого значення</t>
  </si>
  <si>
    <t>за рахунок коштів обласного бюджету</t>
  </si>
  <si>
    <t>обласний бюджет</t>
  </si>
  <si>
    <t>Будівництво, реконструкція, капітальний ремонт вулиць і доріг комунальної власності у населених пунктах</t>
  </si>
  <si>
    <t xml:space="preserve">ВСЬОГО ПО ПРОГРАМІ </t>
  </si>
  <si>
    <t xml:space="preserve">Директор Державного підприємства "Дороги Харківщини" </t>
  </si>
  <si>
    <t>Ігор ТУРЧЕНКО</t>
  </si>
  <si>
    <t xml:space="preserve">Звіт про результати виконання та стан фінансування заходів Програми розвитку дорожнього господарства Харківської області на 2021-2025 роки, затвердженої рішенням Харківської обласної ради від 24 грудня 2020 № 12-VIII (зі змінами), за  І кв. 2024 року </t>
  </si>
  <si>
    <t>Обсяги фінансування на 2024 рік, передбачені програмою (тис.грн.)</t>
  </si>
  <si>
    <t>Профінансовано у 2024 році  (тис.грн.)</t>
  </si>
  <si>
    <t>Використано коштів з початку року, (тис.грн.)</t>
  </si>
  <si>
    <t>за рахунок коштів субвенції 2024 року</t>
  </si>
  <si>
    <t>-</t>
  </si>
  <si>
    <t xml:space="preserve">Звіт про результати виконання та стан фінансування заходів Програми розвитку дорожнього господарства Харківської області на 2021-2025 роки, затвердженої рішенням Харківської обласної ради від 24 грудня 2020 № 12-VIII (зі змінами), за ІІІ кв. 2024 року </t>
  </si>
  <si>
    <t xml:space="preserve">Звіт про результати виконання та стан фінансування заходів Програми розвитку дорожнього господарства Харківської області на 2021-2025 роки, затвердженої рішенням Харківської обласної ради від 24 грудня 2020 № 12-VIII (зі змінами), за ІІ кв. 2024 року </t>
  </si>
  <si>
    <t xml:space="preserve">В.о. директора Державного підприємства "Дороги Харківщини" </t>
  </si>
  <si>
    <t>Сергій ЛИТВИНЕЦЬ</t>
  </si>
  <si>
    <t xml:space="preserve">Інформація (звіт) про результати виконання та стан фінансування у 2024 році заходів Програми розвитку дорожнього господарства Харківської області на 2021-2025 роки, затвердженої рішенням Харківської обласної ради від 24 грудня 2020 № 12-VIII (зі змінами)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</si>
</sst>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0_р_._-;\-* #,##0.000_р_._-;_-* &quot;-&quot;??_р_._-;_-@_-"/>
    <numFmt numFmtId="165" formatCode="0.0"/>
    <numFmt numFmtId="166" formatCode="_-* #,##0.000\ _₴_-;\-* #,##0.000\ _₴_-;_-* &quot;-&quot;???\ _₴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0" fillId="2" borderId="0" xfId="0" applyFill="1"/>
    <xf numFmtId="2" fontId="0" fillId="2" borderId="0" xfId="0" applyNumberFormat="1" applyFill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 vertical="top" wrapText="1"/>
    </xf>
    <xf numFmtId="166" fontId="7" fillId="2" borderId="1" xfId="0" applyNumberFormat="1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center" vertical="top" wrapText="1"/>
    </xf>
    <xf numFmtId="0" fontId="10" fillId="2" borderId="1" xfId="2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 wrapText="1"/>
    </xf>
    <xf numFmtId="164" fontId="10" fillId="0" borderId="1" xfId="1" applyNumberFormat="1" applyFont="1" applyFill="1" applyBorder="1" applyAlignment="1">
      <alignment horizontal="center" vertical="top" wrapText="1"/>
    </xf>
    <xf numFmtId="166" fontId="10" fillId="2" borderId="1" xfId="0" applyNumberFormat="1" applyFont="1" applyFill="1" applyBorder="1" applyAlignment="1">
      <alignment horizontal="center" vertical="top" wrapText="1"/>
    </xf>
    <xf numFmtId="49" fontId="11" fillId="2" borderId="1" xfId="0" applyNumberFormat="1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vertical="top" wrapText="1"/>
    </xf>
    <xf numFmtId="164" fontId="5" fillId="0" borderId="1" xfId="1" applyNumberFormat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6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10" fillId="0" borderId="1" xfId="2" applyFont="1" applyBorder="1" applyAlignment="1">
      <alignment vertical="top" wrapText="1"/>
    </xf>
    <xf numFmtId="166" fontId="10" fillId="0" borderId="1" xfId="1" applyNumberFormat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>
      <alignment horizontal="center" vertical="center"/>
    </xf>
    <xf numFmtId="166" fontId="0" fillId="2" borderId="0" xfId="0" applyNumberFormat="1" applyFill="1"/>
    <xf numFmtId="1" fontId="5" fillId="0" borderId="1" xfId="0" applyNumberFormat="1" applyFont="1" applyFill="1" applyBorder="1" applyAlignment="1">
      <alignment horizontal="center" vertical="top" wrapText="1"/>
    </xf>
    <xf numFmtId="166" fontId="5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14" fillId="2" borderId="0" xfId="0" applyFont="1" applyFill="1" applyAlignment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/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</cellXfs>
  <cellStyles count="3">
    <cellStyle name="Звичайний" xfId="0" builtinId="0"/>
    <cellStyle name="Обычный_1" xfId="2" xr:uid="{00000000-0005-0000-0000-000001000000}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view="pageBreakPreview" topLeftCell="A13" zoomScaleNormal="100" zoomScaleSheetLayoutView="100" workbookViewId="0">
      <selection activeCell="G16" sqref="G16"/>
    </sheetView>
  </sheetViews>
  <sheetFormatPr defaultRowHeight="15" x14ac:dyDescent="0.25"/>
  <cols>
    <col min="1" max="1" width="4.140625" style="1" customWidth="1"/>
    <col min="2" max="2" width="55.85546875" style="1" customWidth="1"/>
    <col min="3" max="3" width="18.140625" style="1" customWidth="1"/>
    <col min="4" max="4" width="26.5703125" style="1" customWidth="1"/>
    <col min="5" max="5" width="18" style="2" customWidth="1"/>
    <col min="6" max="6" width="19.85546875" style="1" customWidth="1"/>
    <col min="7" max="7" width="18.140625" style="1" customWidth="1"/>
    <col min="8" max="8" width="10.5703125" style="3" customWidth="1"/>
    <col min="9" max="9" width="15.28515625" style="1" customWidth="1"/>
    <col min="10" max="10" width="11.42578125" style="1" customWidth="1"/>
    <col min="11" max="11" width="14" style="1" bestFit="1" customWidth="1"/>
    <col min="12" max="16384" width="9.140625" style="1"/>
  </cols>
  <sheetData>
    <row r="1" spans="1:10" x14ac:dyDescent="0.25">
      <c r="F1" s="3"/>
      <c r="G1" s="3"/>
    </row>
    <row r="2" spans="1:10" x14ac:dyDescent="0.25">
      <c r="F2" s="4"/>
      <c r="G2" s="48"/>
      <c r="H2" s="49"/>
      <c r="I2" s="49"/>
      <c r="J2" s="49"/>
    </row>
    <row r="3" spans="1:10" x14ac:dyDescent="0.25">
      <c r="F3" s="3"/>
      <c r="G3" s="50"/>
      <c r="H3" s="51"/>
      <c r="I3" s="51"/>
      <c r="J3" s="51"/>
    </row>
    <row r="4" spans="1:10" ht="12" customHeight="1" x14ac:dyDescent="0.25">
      <c r="F4" s="3"/>
      <c r="G4" s="3"/>
      <c r="H4" s="1"/>
    </row>
    <row r="5" spans="1:10" ht="9.75" customHeight="1" x14ac:dyDescent="0.25">
      <c r="F5" s="3"/>
      <c r="G5" s="3"/>
      <c r="H5" s="1"/>
    </row>
    <row r="6" spans="1:10" ht="42" customHeight="1" x14ac:dyDescent="0.25">
      <c r="A6" s="52" t="s">
        <v>26</v>
      </c>
      <c r="B6" s="52"/>
      <c r="C6" s="52"/>
      <c r="D6" s="52"/>
      <c r="E6" s="52"/>
      <c r="F6" s="52"/>
      <c r="G6" s="52"/>
      <c r="H6" s="52"/>
      <c r="I6" s="52"/>
      <c r="J6" s="52"/>
    </row>
    <row r="7" spans="1:10" ht="105.75" customHeight="1" x14ac:dyDescent="0.25">
      <c r="A7" s="29" t="s">
        <v>0</v>
      </c>
      <c r="B7" s="30" t="s">
        <v>1</v>
      </c>
      <c r="C7" s="30" t="s">
        <v>2</v>
      </c>
      <c r="D7" s="30" t="s">
        <v>3</v>
      </c>
      <c r="E7" s="31" t="s">
        <v>27</v>
      </c>
      <c r="F7" s="30" t="s">
        <v>28</v>
      </c>
      <c r="G7" s="30" t="s">
        <v>29</v>
      </c>
      <c r="H7" s="30" t="s">
        <v>4</v>
      </c>
      <c r="I7" s="30" t="s">
        <v>5</v>
      </c>
      <c r="J7" s="30" t="s">
        <v>6</v>
      </c>
    </row>
    <row r="8" spans="1:10" s="34" customFormat="1" ht="21" customHeight="1" x14ac:dyDescent="0.25">
      <c r="A8" s="32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</row>
    <row r="9" spans="1:10" ht="51.75" customHeight="1" x14ac:dyDescent="0.25">
      <c r="A9" s="5">
        <v>1</v>
      </c>
      <c r="B9" s="6" t="s">
        <v>7</v>
      </c>
      <c r="C9" s="7" t="s">
        <v>8</v>
      </c>
      <c r="D9" s="8" t="s">
        <v>9</v>
      </c>
      <c r="E9" s="9">
        <f>E10+E13+E18</f>
        <v>171437.77000000002</v>
      </c>
      <c r="F9" s="9">
        <f>F10+F13+F18</f>
        <v>51083.693999999996</v>
      </c>
      <c r="G9" s="9">
        <f>G10+G13+G18</f>
        <v>37597.332999999999</v>
      </c>
      <c r="H9" s="10">
        <f>G9/F9*100</f>
        <v>73.599479708730541</v>
      </c>
      <c r="I9" s="11">
        <f>F9-G9</f>
        <v>13486.360999999997</v>
      </c>
      <c r="J9" s="7"/>
    </row>
    <row r="10" spans="1:10" ht="51.75" customHeight="1" x14ac:dyDescent="0.25">
      <c r="A10" s="12" t="s">
        <v>10</v>
      </c>
      <c r="B10" s="13" t="s">
        <v>11</v>
      </c>
      <c r="C10" s="14"/>
      <c r="D10" s="8" t="s">
        <v>9</v>
      </c>
      <c r="E10" s="15">
        <f>E11+E12</f>
        <v>25346.1</v>
      </c>
      <c r="F10" s="15">
        <f>F11+F12</f>
        <v>25346.1</v>
      </c>
      <c r="G10" s="15">
        <f>G11+G12</f>
        <v>11951.409</v>
      </c>
      <c r="H10" s="10">
        <f>G10/F10*100</f>
        <v>47.152851918046565</v>
      </c>
      <c r="I10" s="16">
        <f>F10-G10</f>
        <v>13394.690999999999</v>
      </c>
      <c r="J10" s="7"/>
    </row>
    <row r="11" spans="1:10" ht="51.75" customHeight="1" x14ac:dyDescent="0.25">
      <c r="A11" s="17"/>
      <c r="B11" s="18" t="s">
        <v>30</v>
      </c>
      <c r="C11" s="14"/>
      <c r="D11" s="22" t="s">
        <v>12</v>
      </c>
      <c r="E11" s="19">
        <v>0</v>
      </c>
      <c r="F11" s="19">
        <v>0</v>
      </c>
      <c r="G11" s="19">
        <v>0</v>
      </c>
      <c r="H11" s="36" t="s">
        <v>31</v>
      </c>
      <c r="I11" s="37">
        <f t="shared" ref="I11:I25" si="0">F11-G11</f>
        <v>0</v>
      </c>
      <c r="J11" s="38"/>
    </row>
    <row r="12" spans="1:10" ht="51.75" customHeight="1" x14ac:dyDescent="0.25">
      <c r="A12" s="17"/>
      <c r="B12" s="18" t="s">
        <v>13</v>
      </c>
      <c r="C12" s="14"/>
      <c r="D12" s="22" t="s">
        <v>12</v>
      </c>
      <c r="E12" s="19">
        <v>25346.1</v>
      </c>
      <c r="F12" s="19">
        <v>25346.1</v>
      </c>
      <c r="G12" s="19">
        <v>11951.409</v>
      </c>
      <c r="H12" s="39">
        <f>G12/F12*100</f>
        <v>47.152851918046565</v>
      </c>
      <c r="I12" s="21">
        <f t="shared" si="0"/>
        <v>13394.690999999999</v>
      </c>
      <c r="J12" s="7"/>
    </row>
    <row r="13" spans="1:10" ht="51.75" customHeight="1" x14ac:dyDescent="0.25">
      <c r="A13" s="12" t="s">
        <v>14</v>
      </c>
      <c r="B13" s="13" t="s">
        <v>15</v>
      </c>
      <c r="C13" s="14"/>
      <c r="D13" s="8" t="s">
        <v>9</v>
      </c>
      <c r="E13" s="15">
        <f>E14+E15+E16+E17</f>
        <v>13739.706</v>
      </c>
      <c r="F13" s="15">
        <f t="shared" ref="F13:G13" si="1">F14+F15+F16+F17</f>
        <v>13739.706</v>
      </c>
      <c r="G13" s="15">
        <f t="shared" si="1"/>
        <v>13648.036</v>
      </c>
      <c r="H13" s="10">
        <f>G13/F13*100</f>
        <v>99.33280959578029</v>
      </c>
      <c r="I13" s="16">
        <f t="shared" si="0"/>
        <v>91.670000000000073</v>
      </c>
      <c r="J13" s="7"/>
    </row>
    <row r="14" spans="1:10" ht="51.75" customHeight="1" x14ac:dyDescent="0.25">
      <c r="A14" s="17"/>
      <c r="B14" s="18" t="s">
        <v>30</v>
      </c>
      <c r="C14" s="14"/>
      <c r="D14" s="22" t="s">
        <v>12</v>
      </c>
      <c r="E14" s="19">
        <v>0</v>
      </c>
      <c r="F14" s="19">
        <v>0</v>
      </c>
      <c r="G14" s="19">
        <v>0</v>
      </c>
      <c r="H14" s="20" t="s">
        <v>31</v>
      </c>
      <c r="I14" s="21">
        <f t="shared" si="0"/>
        <v>0</v>
      </c>
      <c r="J14" s="7"/>
    </row>
    <row r="15" spans="1:10" ht="51.75" customHeight="1" x14ac:dyDescent="0.25">
      <c r="A15" s="17"/>
      <c r="B15" s="18" t="s">
        <v>13</v>
      </c>
      <c r="C15" s="14"/>
      <c r="D15" s="22" t="s">
        <v>12</v>
      </c>
      <c r="E15" s="19">
        <v>91.67</v>
      </c>
      <c r="F15" s="19">
        <v>91.67</v>
      </c>
      <c r="G15" s="19">
        <v>0</v>
      </c>
      <c r="H15" s="20" t="s">
        <v>31</v>
      </c>
      <c r="I15" s="21">
        <f t="shared" si="0"/>
        <v>91.67</v>
      </c>
      <c r="J15" s="7"/>
    </row>
    <row r="16" spans="1:10" ht="51.75" customHeight="1" x14ac:dyDescent="0.25">
      <c r="A16" s="17"/>
      <c r="B16" s="18" t="s">
        <v>20</v>
      </c>
      <c r="C16" s="14"/>
      <c r="D16" s="22" t="s">
        <v>21</v>
      </c>
      <c r="E16" s="19">
        <v>13648.036</v>
      </c>
      <c r="F16" s="19">
        <v>13648.036</v>
      </c>
      <c r="G16" s="19">
        <v>13648.036</v>
      </c>
      <c r="H16" s="39">
        <f>G16/F16*100</f>
        <v>100</v>
      </c>
      <c r="I16" s="21">
        <f t="shared" ref="I16" si="2">F16-G16</f>
        <v>0</v>
      </c>
      <c r="J16" s="7"/>
    </row>
    <row r="17" spans="1:11" ht="51.75" customHeight="1" x14ac:dyDescent="0.25">
      <c r="A17" s="17"/>
      <c r="B17" s="18" t="s">
        <v>16</v>
      </c>
      <c r="C17" s="14"/>
      <c r="D17" s="22" t="s">
        <v>17</v>
      </c>
      <c r="E17" s="19">
        <v>0</v>
      </c>
      <c r="F17" s="19">
        <v>0</v>
      </c>
      <c r="G17" s="19">
        <v>0</v>
      </c>
      <c r="H17" s="20" t="s">
        <v>31</v>
      </c>
      <c r="I17" s="21">
        <f t="shared" si="0"/>
        <v>0</v>
      </c>
      <c r="J17" s="7"/>
    </row>
    <row r="18" spans="1:11" ht="51.75" customHeight="1" x14ac:dyDescent="0.25">
      <c r="A18" s="12" t="s">
        <v>18</v>
      </c>
      <c r="B18" s="23" t="s">
        <v>19</v>
      </c>
      <c r="C18" s="14"/>
      <c r="D18" s="8" t="s">
        <v>9</v>
      </c>
      <c r="E18" s="24">
        <f>E19+E20+E21+E22</f>
        <v>132351.96400000001</v>
      </c>
      <c r="F18" s="24">
        <f t="shared" ref="F18:G18" si="3">F19+F20+F21+F22</f>
        <v>11997.887999999999</v>
      </c>
      <c r="G18" s="24">
        <f t="shared" si="3"/>
        <v>11997.887999999999</v>
      </c>
      <c r="H18" s="40">
        <f>G18/F18*100</f>
        <v>100</v>
      </c>
      <c r="I18" s="16">
        <f t="shared" si="0"/>
        <v>0</v>
      </c>
      <c r="J18" s="7"/>
    </row>
    <row r="19" spans="1:11" ht="51.75" customHeight="1" x14ac:dyDescent="0.25">
      <c r="A19" s="17"/>
      <c r="B19" s="18" t="s">
        <v>30</v>
      </c>
      <c r="C19" s="14"/>
      <c r="D19" s="22" t="s">
        <v>12</v>
      </c>
      <c r="E19" s="19">
        <v>0</v>
      </c>
      <c r="F19" s="19">
        <v>0</v>
      </c>
      <c r="G19" s="19">
        <v>0</v>
      </c>
      <c r="H19" s="25" t="s">
        <v>31</v>
      </c>
      <c r="I19" s="21">
        <f t="shared" si="0"/>
        <v>0</v>
      </c>
      <c r="J19" s="7"/>
    </row>
    <row r="20" spans="1:11" ht="51.75" customHeight="1" x14ac:dyDescent="0.25">
      <c r="A20" s="17"/>
      <c r="B20" s="18" t="s">
        <v>13</v>
      </c>
      <c r="C20" s="14"/>
      <c r="D20" s="22" t="s">
        <v>12</v>
      </c>
      <c r="E20" s="19">
        <v>0</v>
      </c>
      <c r="F20" s="19">
        <v>0</v>
      </c>
      <c r="G20" s="19">
        <v>0</v>
      </c>
      <c r="H20" s="25" t="s">
        <v>31</v>
      </c>
      <c r="I20" s="21">
        <f t="shared" si="0"/>
        <v>0</v>
      </c>
      <c r="J20" s="7"/>
    </row>
    <row r="21" spans="1:11" ht="51.75" customHeight="1" x14ac:dyDescent="0.25">
      <c r="A21" s="17"/>
      <c r="B21" s="18" t="s">
        <v>20</v>
      </c>
      <c r="C21" s="14"/>
      <c r="D21" s="22" t="s">
        <v>21</v>
      </c>
      <c r="E21" s="19">
        <f>46000-E16</f>
        <v>32351.964</v>
      </c>
      <c r="F21" s="19">
        <f>2351.964+7500</f>
        <v>9851.9639999999999</v>
      </c>
      <c r="G21" s="19">
        <v>9851.9639999999999</v>
      </c>
      <c r="H21" s="20">
        <f t="shared" ref="H21:H22" si="4">G21/F21*100</f>
        <v>100</v>
      </c>
      <c r="I21" s="21">
        <f t="shared" si="0"/>
        <v>0</v>
      </c>
      <c r="J21" s="7"/>
      <c r="K21" s="35"/>
    </row>
    <row r="22" spans="1:11" ht="51.75" customHeight="1" x14ac:dyDescent="0.25">
      <c r="A22" s="17"/>
      <c r="B22" s="18" t="s">
        <v>16</v>
      </c>
      <c r="C22" s="14"/>
      <c r="D22" s="22" t="s">
        <v>17</v>
      </c>
      <c r="E22" s="19">
        <v>100000</v>
      </c>
      <c r="F22" s="19">
        <v>2145.924</v>
      </c>
      <c r="G22" s="19">
        <v>2145.924</v>
      </c>
      <c r="H22" s="20">
        <f t="shared" si="4"/>
        <v>100</v>
      </c>
      <c r="I22" s="21">
        <f t="shared" si="0"/>
        <v>0</v>
      </c>
      <c r="J22" s="7"/>
    </row>
    <row r="23" spans="1:11" ht="51.75" customHeight="1" x14ac:dyDescent="0.25">
      <c r="A23" s="5">
        <v>2</v>
      </c>
      <c r="B23" s="6" t="s">
        <v>22</v>
      </c>
      <c r="C23" s="7" t="s">
        <v>8</v>
      </c>
      <c r="D23" s="8" t="s">
        <v>9</v>
      </c>
      <c r="E23" s="9">
        <v>0</v>
      </c>
      <c r="F23" s="9">
        <v>0</v>
      </c>
      <c r="G23" s="9">
        <v>0</v>
      </c>
      <c r="H23" s="10" t="s">
        <v>31</v>
      </c>
      <c r="I23" s="11">
        <f t="shared" si="0"/>
        <v>0</v>
      </c>
      <c r="J23" s="7"/>
    </row>
    <row r="24" spans="1:11" ht="51.75" customHeight="1" x14ac:dyDescent="0.25">
      <c r="A24" s="17"/>
      <c r="B24" s="18" t="s">
        <v>30</v>
      </c>
      <c r="C24" s="14"/>
      <c r="D24" s="22" t="s">
        <v>12</v>
      </c>
      <c r="E24" s="19">
        <v>0</v>
      </c>
      <c r="F24" s="19">
        <v>0</v>
      </c>
      <c r="G24" s="19">
        <v>0</v>
      </c>
      <c r="H24" s="20" t="s">
        <v>31</v>
      </c>
      <c r="I24" s="21">
        <f t="shared" si="0"/>
        <v>0</v>
      </c>
      <c r="J24" s="7"/>
    </row>
    <row r="25" spans="1:11" ht="24.75" customHeight="1" x14ac:dyDescent="0.25">
      <c r="A25" s="26"/>
      <c r="B25" s="27" t="s">
        <v>23</v>
      </c>
      <c r="C25" s="26"/>
      <c r="D25" s="28"/>
      <c r="E25" s="9">
        <f>E9+E23</f>
        <v>171437.77000000002</v>
      </c>
      <c r="F25" s="9">
        <f t="shared" ref="F25:G25" si="5">F9+F23</f>
        <v>51083.693999999996</v>
      </c>
      <c r="G25" s="9">
        <f t="shared" si="5"/>
        <v>37597.332999999999</v>
      </c>
      <c r="H25" s="10">
        <f>G25/F25*100</f>
        <v>73.599479708730541</v>
      </c>
      <c r="I25" s="11">
        <f t="shared" si="0"/>
        <v>13486.360999999997</v>
      </c>
      <c r="J25" s="26"/>
    </row>
    <row r="32" spans="1:11" ht="18.75" x14ac:dyDescent="0.3">
      <c r="B32" s="53" t="s">
        <v>24</v>
      </c>
      <c r="C32" s="53"/>
      <c r="G32" s="53" t="s">
        <v>25</v>
      </c>
      <c r="H32" s="53"/>
    </row>
  </sheetData>
  <mergeCells count="5">
    <mergeCell ref="G2:J2"/>
    <mergeCell ref="G3:J3"/>
    <mergeCell ref="A6:J6"/>
    <mergeCell ref="B32:C32"/>
    <mergeCell ref="G32:H32"/>
  </mergeCells>
  <pageMargins left="0.70866141732283472" right="0.70866141732283472" top="0.74803149606299213" bottom="0.74803149606299213" header="0.31496062992125984" footer="0.31496062992125984"/>
  <pageSetup paperSize="9" scale="66" fitToHeight="2" orientation="landscape" r:id="rId1"/>
  <headerFooter differentFirst="1">
    <oddHeader>&amp;C2</oddHeader>
  </headerFooter>
  <rowBreaks count="1" manualBreakCount="1">
    <brk id="1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3FD41-1033-4A46-838A-415D06B71C0B}">
  <dimension ref="A1:K32"/>
  <sheetViews>
    <sheetView view="pageBreakPreview" topLeftCell="A16" zoomScaleNormal="100" zoomScaleSheetLayoutView="100" workbookViewId="0">
      <selection activeCell="H12" sqref="H12"/>
    </sheetView>
  </sheetViews>
  <sheetFormatPr defaultRowHeight="15" x14ac:dyDescent="0.25"/>
  <cols>
    <col min="1" max="1" width="4.140625" style="1" customWidth="1"/>
    <col min="2" max="2" width="55.85546875" style="1" customWidth="1"/>
    <col min="3" max="3" width="18.140625" style="1" customWidth="1"/>
    <col min="4" max="4" width="26.5703125" style="1" customWidth="1"/>
    <col min="5" max="5" width="18" style="2" customWidth="1"/>
    <col min="6" max="6" width="19.85546875" style="1" customWidth="1"/>
    <col min="7" max="7" width="18.140625" style="1" customWidth="1"/>
    <col min="8" max="8" width="10.5703125" style="42" customWidth="1"/>
    <col min="9" max="9" width="15.28515625" style="1" customWidth="1"/>
    <col min="10" max="10" width="11.42578125" style="1" customWidth="1"/>
    <col min="11" max="11" width="14" style="1" bestFit="1" customWidth="1"/>
    <col min="12" max="16384" width="9.140625" style="1"/>
  </cols>
  <sheetData>
    <row r="1" spans="1:10" x14ac:dyDescent="0.25">
      <c r="F1" s="42"/>
      <c r="G1" s="42"/>
    </row>
    <row r="2" spans="1:10" x14ac:dyDescent="0.25">
      <c r="F2" s="41"/>
      <c r="G2" s="48"/>
      <c r="H2" s="49"/>
      <c r="I2" s="49"/>
      <c r="J2" s="49"/>
    </row>
    <row r="3" spans="1:10" x14ac:dyDescent="0.25">
      <c r="F3" s="42"/>
      <c r="G3" s="50"/>
      <c r="H3" s="51"/>
      <c r="I3" s="51"/>
      <c r="J3" s="51"/>
    </row>
    <row r="4" spans="1:10" ht="12" customHeight="1" x14ac:dyDescent="0.25">
      <c r="F4" s="42"/>
      <c r="G4" s="42"/>
      <c r="H4" s="1"/>
    </row>
    <row r="5" spans="1:10" ht="9.75" customHeight="1" x14ac:dyDescent="0.25">
      <c r="F5" s="42"/>
      <c r="G5" s="42"/>
      <c r="H5" s="1"/>
    </row>
    <row r="6" spans="1:10" ht="42" customHeight="1" x14ac:dyDescent="0.25">
      <c r="A6" s="52" t="s">
        <v>33</v>
      </c>
      <c r="B6" s="52"/>
      <c r="C6" s="52"/>
      <c r="D6" s="52"/>
      <c r="E6" s="52"/>
      <c r="F6" s="52"/>
      <c r="G6" s="52"/>
      <c r="H6" s="52"/>
      <c r="I6" s="52"/>
      <c r="J6" s="52"/>
    </row>
    <row r="7" spans="1:10" ht="105.75" customHeight="1" x14ac:dyDescent="0.25">
      <c r="A7" s="29" t="s">
        <v>0</v>
      </c>
      <c r="B7" s="30" t="s">
        <v>1</v>
      </c>
      <c r="C7" s="30" t="s">
        <v>2</v>
      </c>
      <c r="D7" s="30" t="s">
        <v>3</v>
      </c>
      <c r="E7" s="31" t="s">
        <v>27</v>
      </c>
      <c r="F7" s="30" t="s">
        <v>28</v>
      </c>
      <c r="G7" s="30" t="s">
        <v>29</v>
      </c>
      <c r="H7" s="30" t="s">
        <v>4</v>
      </c>
      <c r="I7" s="30" t="s">
        <v>5</v>
      </c>
      <c r="J7" s="30" t="s">
        <v>6</v>
      </c>
    </row>
    <row r="8" spans="1:10" s="34" customFormat="1" ht="21" customHeight="1" x14ac:dyDescent="0.25">
      <c r="A8" s="32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</row>
    <row r="9" spans="1:10" ht="51.75" customHeight="1" x14ac:dyDescent="0.25">
      <c r="A9" s="5">
        <v>1</v>
      </c>
      <c r="B9" s="6" t="s">
        <v>7</v>
      </c>
      <c r="C9" s="7" t="s">
        <v>8</v>
      </c>
      <c r="D9" s="8" t="s">
        <v>9</v>
      </c>
      <c r="E9" s="9">
        <f>E10+E13+E18</f>
        <v>171437.77000000002</v>
      </c>
      <c r="F9" s="9">
        <f>F10+F13+F18</f>
        <v>54135.034</v>
      </c>
      <c r="G9" s="9">
        <f>G10+G13+G18</f>
        <v>40648.672999999995</v>
      </c>
      <c r="H9" s="10">
        <f>G9/F9*100</f>
        <v>75.087554207502663</v>
      </c>
      <c r="I9" s="11">
        <f>F9-G9</f>
        <v>13486.361000000004</v>
      </c>
      <c r="J9" s="7"/>
    </row>
    <row r="10" spans="1:10" ht="51.75" customHeight="1" x14ac:dyDescent="0.25">
      <c r="A10" s="12" t="s">
        <v>10</v>
      </c>
      <c r="B10" s="13" t="s">
        <v>11</v>
      </c>
      <c r="C10" s="14"/>
      <c r="D10" s="8" t="s">
        <v>9</v>
      </c>
      <c r="E10" s="15">
        <f>E11+E12</f>
        <v>25346.1</v>
      </c>
      <c r="F10" s="15">
        <f>F11+F12</f>
        <v>25346.1</v>
      </c>
      <c r="G10" s="15">
        <f>G11+G12</f>
        <v>11951.409</v>
      </c>
      <c r="H10" s="10">
        <f>G10/F10*100</f>
        <v>47.152851918046565</v>
      </c>
      <c r="I10" s="16">
        <f>F10-G10</f>
        <v>13394.690999999999</v>
      </c>
      <c r="J10" s="7"/>
    </row>
    <row r="11" spans="1:10" ht="51.75" customHeight="1" x14ac:dyDescent="0.25">
      <c r="A11" s="17"/>
      <c r="B11" s="18" t="s">
        <v>30</v>
      </c>
      <c r="C11" s="14"/>
      <c r="D11" s="22" t="s">
        <v>12</v>
      </c>
      <c r="E11" s="19">
        <v>0</v>
      </c>
      <c r="F11" s="19">
        <v>0</v>
      </c>
      <c r="G11" s="19">
        <v>0</v>
      </c>
      <c r="H11" s="36" t="s">
        <v>31</v>
      </c>
      <c r="I11" s="37">
        <f t="shared" ref="I11:I25" si="0">F11-G11</f>
        <v>0</v>
      </c>
      <c r="J11" s="38"/>
    </row>
    <row r="12" spans="1:10" ht="51.75" customHeight="1" x14ac:dyDescent="0.25">
      <c r="A12" s="17"/>
      <c r="B12" s="18" t="s">
        <v>13</v>
      </c>
      <c r="C12" s="14"/>
      <c r="D12" s="22" t="s">
        <v>12</v>
      </c>
      <c r="E12" s="19">
        <v>25346.1</v>
      </c>
      <c r="F12" s="19">
        <v>25346.1</v>
      </c>
      <c r="G12" s="19">
        <v>11951.409</v>
      </c>
      <c r="H12" s="39">
        <f>G12/F12*100</f>
        <v>47.152851918046565</v>
      </c>
      <c r="I12" s="21">
        <f t="shared" si="0"/>
        <v>13394.690999999999</v>
      </c>
      <c r="J12" s="7"/>
    </row>
    <row r="13" spans="1:10" ht="51.75" customHeight="1" x14ac:dyDescent="0.25">
      <c r="A13" s="12" t="s">
        <v>14</v>
      </c>
      <c r="B13" s="13" t="s">
        <v>15</v>
      </c>
      <c r="C13" s="14"/>
      <c r="D13" s="8" t="s">
        <v>9</v>
      </c>
      <c r="E13" s="15">
        <f>E14+E15+E16+E17</f>
        <v>13739.706</v>
      </c>
      <c r="F13" s="15">
        <f t="shared" ref="F13:G13" si="1">F14+F15+F16+F17</f>
        <v>13739.706</v>
      </c>
      <c r="G13" s="15">
        <f t="shared" si="1"/>
        <v>13648.036</v>
      </c>
      <c r="H13" s="10">
        <f>G13/F13*100</f>
        <v>99.33280959578029</v>
      </c>
      <c r="I13" s="16">
        <f t="shared" si="0"/>
        <v>91.670000000000073</v>
      </c>
      <c r="J13" s="7"/>
    </row>
    <row r="14" spans="1:10" ht="51.75" customHeight="1" x14ac:dyDescent="0.25">
      <c r="A14" s="17"/>
      <c r="B14" s="18" t="s">
        <v>30</v>
      </c>
      <c r="C14" s="14"/>
      <c r="D14" s="22" t="s">
        <v>12</v>
      </c>
      <c r="E14" s="19">
        <v>0</v>
      </c>
      <c r="F14" s="19">
        <v>0</v>
      </c>
      <c r="G14" s="19">
        <v>0</v>
      </c>
      <c r="H14" s="20" t="s">
        <v>31</v>
      </c>
      <c r="I14" s="21">
        <f t="shared" si="0"/>
        <v>0</v>
      </c>
      <c r="J14" s="7"/>
    </row>
    <row r="15" spans="1:10" ht="51.75" customHeight="1" x14ac:dyDescent="0.25">
      <c r="A15" s="17"/>
      <c r="B15" s="18" t="s">
        <v>13</v>
      </c>
      <c r="C15" s="14"/>
      <c r="D15" s="22" t="s">
        <v>12</v>
      </c>
      <c r="E15" s="19">
        <v>91.67</v>
      </c>
      <c r="F15" s="19">
        <v>91.67</v>
      </c>
      <c r="G15" s="19">
        <v>0</v>
      </c>
      <c r="H15" s="20" t="s">
        <v>31</v>
      </c>
      <c r="I15" s="21">
        <f t="shared" si="0"/>
        <v>91.67</v>
      </c>
      <c r="J15" s="7"/>
    </row>
    <row r="16" spans="1:10" ht="51.75" customHeight="1" x14ac:dyDescent="0.25">
      <c r="A16" s="17"/>
      <c r="B16" s="18" t="s">
        <v>20</v>
      </c>
      <c r="C16" s="14"/>
      <c r="D16" s="22" t="s">
        <v>21</v>
      </c>
      <c r="E16" s="19">
        <v>13648.036</v>
      </c>
      <c r="F16" s="19">
        <v>13648.036</v>
      </c>
      <c r="G16" s="19">
        <v>13648.036</v>
      </c>
      <c r="H16" s="39">
        <f>G16/F16*100</f>
        <v>100</v>
      </c>
      <c r="I16" s="21">
        <f t="shared" si="0"/>
        <v>0</v>
      </c>
      <c r="J16" s="7"/>
    </row>
    <row r="17" spans="1:11" ht="51.75" customHeight="1" x14ac:dyDescent="0.25">
      <c r="A17" s="17"/>
      <c r="B17" s="18" t="s">
        <v>16</v>
      </c>
      <c r="C17" s="14"/>
      <c r="D17" s="22" t="s">
        <v>17</v>
      </c>
      <c r="E17" s="19">
        <v>0</v>
      </c>
      <c r="F17" s="19">
        <v>0</v>
      </c>
      <c r="G17" s="19">
        <v>0</v>
      </c>
      <c r="H17" s="20" t="s">
        <v>31</v>
      </c>
      <c r="I17" s="21">
        <f t="shared" si="0"/>
        <v>0</v>
      </c>
      <c r="J17" s="7"/>
    </row>
    <row r="18" spans="1:11" ht="51.75" customHeight="1" x14ac:dyDescent="0.25">
      <c r="A18" s="12" t="s">
        <v>18</v>
      </c>
      <c r="B18" s="23" t="s">
        <v>19</v>
      </c>
      <c r="C18" s="14"/>
      <c r="D18" s="8" t="s">
        <v>9</v>
      </c>
      <c r="E18" s="24">
        <f>E19+E20+E21+E22</f>
        <v>132351.96400000001</v>
      </c>
      <c r="F18" s="24">
        <f t="shared" ref="F18:G18" si="2">F19+F20+F21+F22</f>
        <v>15049.227999999999</v>
      </c>
      <c r="G18" s="24">
        <f t="shared" si="2"/>
        <v>15049.227999999999</v>
      </c>
      <c r="H18" s="40">
        <f>G18/F18*100</f>
        <v>100</v>
      </c>
      <c r="I18" s="16">
        <f t="shared" si="0"/>
        <v>0</v>
      </c>
      <c r="J18" s="7"/>
    </row>
    <row r="19" spans="1:11" ht="51.75" customHeight="1" x14ac:dyDescent="0.25">
      <c r="A19" s="17"/>
      <c r="B19" s="18" t="s">
        <v>30</v>
      </c>
      <c r="C19" s="14"/>
      <c r="D19" s="22" t="s">
        <v>12</v>
      </c>
      <c r="E19" s="19">
        <v>0</v>
      </c>
      <c r="F19" s="19">
        <v>0</v>
      </c>
      <c r="G19" s="19">
        <v>0</v>
      </c>
      <c r="H19" s="25" t="s">
        <v>31</v>
      </c>
      <c r="I19" s="21">
        <f t="shared" si="0"/>
        <v>0</v>
      </c>
      <c r="J19" s="7"/>
    </row>
    <row r="20" spans="1:11" ht="51.75" customHeight="1" x14ac:dyDescent="0.25">
      <c r="A20" s="17"/>
      <c r="B20" s="18" t="s">
        <v>13</v>
      </c>
      <c r="C20" s="14"/>
      <c r="D20" s="22" t="s">
        <v>12</v>
      </c>
      <c r="E20" s="19">
        <v>0</v>
      </c>
      <c r="F20" s="19">
        <v>0</v>
      </c>
      <c r="G20" s="19">
        <v>0</v>
      </c>
      <c r="H20" s="25" t="s">
        <v>31</v>
      </c>
      <c r="I20" s="21">
        <f t="shared" si="0"/>
        <v>0</v>
      </c>
      <c r="J20" s="7"/>
    </row>
    <row r="21" spans="1:11" ht="51.75" customHeight="1" x14ac:dyDescent="0.25">
      <c r="A21" s="17"/>
      <c r="B21" s="18" t="s">
        <v>20</v>
      </c>
      <c r="C21" s="14"/>
      <c r="D21" s="22" t="s">
        <v>21</v>
      </c>
      <c r="E21" s="19">
        <f>46000-E16</f>
        <v>32351.964</v>
      </c>
      <c r="F21" s="19">
        <f>2351.964+7500</f>
        <v>9851.9639999999999</v>
      </c>
      <c r="G21" s="19">
        <v>9851.9639999999999</v>
      </c>
      <c r="H21" s="20">
        <f t="shared" ref="H21:H22" si="3">G21/F21*100</f>
        <v>100</v>
      </c>
      <c r="I21" s="21">
        <f t="shared" si="0"/>
        <v>0</v>
      </c>
      <c r="J21" s="7"/>
      <c r="K21" s="35"/>
    </row>
    <row r="22" spans="1:11" ht="51.75" customHeight="1" x14ac:dyDescent="0.25">
      <c r="A22" s="17"/>
      <c r="B22" s="18" t="s">
        <v>16</v>
      </c>
      <c r="C22" s="14"/>
      <c r="D22" s="22" t="s">
        <v>17</v>
      </c>
      <c r="E22" s="19">
        <v>100000</v>
      </c>
      <c r="F22" s="19">
        <v>5197.2640000000001</v>
      </c>
      <c r="G22" s="19">
        <v>5197.2640000000001</v>
      </c>
      <c r="H22" s="20">
        <f t="shared" si="3"/>
        <v>100</v>
      </c>
      <c r="I22" s="21">
        <f t="shared" si="0"/>
        <v>0</v>
      </c>
      <c r="J22" s="7"/>
    </row>
    <row r="23" spans="1:11" ht="51.75" customHeight="1" x14ac:dyDescent="0.25">
      <c r="A23" s="5">
        <v>2</v>
      </c>
      <c r="B23" s="6" t="s">
        <v>22</v>
      </c>
      <c r="C23" s="7" t="s">
        <v>8</v>
      </c>
      <c r="D23" s="8" t="s">
        <v>9</v>
      </c>
      <c r="E23" s="9">
        <v>0</v>
      </c>
      <c r="F23" s="9">
        <v>0</v>
      </c>
      <c r="G23" s="9">
        <v>0</v>
      </c>
      <c r="H23" s="10" t="s">
        <v>31</v>
      </c>
      <c r="I23" s="11">
        <f t="shared" si="0"/>
        <v>0</v>
      </c>
      <c r="J23" s="7"/>
    </row>
    <row r="24" spans="1:11" ht="51.75" customHeight="1" x14ac:dyDescent="0.25">
      <c r="A24" s="17"/>
      <c r="B24" s="18" t="s">
        <v>30</v>
      </c>
      <c r="C24" s="14"/>
      <c r="D24" s="22" t="s">
        <v>12</v>
      </c>
      <c r="E24" s="19">
        <v>0</v>
      </c>
      <c r="F24" s="19">
        <v>0</v>
      </c>
      <c r="G24" s="19">
        <v>0</v>
      </c>
      <c r="H24" s="20" t="s">
        <v>31</v>
      </c>
      <c r="I24" s="21">
        <f t="shared" si="0"/>
        <v>0</v>
      </c>
      <c r="J24" s="7"/>
    </row>
    <row r="25" spans="1:11" ht="24.75" customHeight="1" x14ac:dyDescent="0.25">
      <c r="A25" s="26"/>
      <c r="B25" s="27" t="s">
        <v>23</v>
      </c>
      <c r="C25" s="26"/>
      <c r="D25" s="28"/>
      <c r="E25" s="9">
        <f>E9+E23</f>
        <v>171437.77000000002</v>
      </c>
      <c r="F25" s="9">
        <f t="shared" ref="F25:G25" si="4">F9+F23</f>
        <v>54135.034</v>
      </c>
      <c r="G25" s="9">
        <f t="shared" si="4"/>
        <v>40648.672999999995</v>
      </c>
      <c r="H25" s="10">
        <f>G25/F25*100</f>
        <v>75.087554207502663</v>
      </c>
      <c r="I25" s="11">
        <f t="shared" si="0"/>
        <v>13486.361000000004</v>
      </c>
      <c r="J25" s="26"/>
    </row>
    <row r="32" spans="1:11" ht="18.75" x14ac:dyDescent="0.3">
      <c r="B32" s="53" t="s">
        <v>24</v>
      </c>
      <c r="C32" s="53"/>
      <c r="G32" s="53" t="s">
        <v>25</v>
      </c>
      <c r="H32" s="53"/>
    </row>
  </sheetData>
  <mergeCells count="5">
    <mergeCell ref="G2:J2"/>
    <mergeCell ref="G3:J3"/>
    <mergeCell ref="A6:J6"/>
    <mergeCell ref="B32:C32"/>
    <mergeCell ref="G32:H32"/>
  </mergeCells>
  <pageMargins left="0.70866141732283472" right="0.70866141732283472" top="0.74803149606299213" bottom="0.74803149606299213" header="0.31496062992125984" footer="0.31496062992125984"/>
  <pageSetup paperSize="9" scale="66" fitToHeight="2" orientation="landscape" r:id="rId1"/>
  <headerFooter differentFirst="1">
    <oddHeader>&amp;C2</oddHeader>
  </headerFooter>
  <rowBreaks count="1" manualBreakCount="1">
    <brk id="1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0AC7E-C95D-4505-8F93-551BE4F32F9E}">
  <dimension ref="A1:K32"/>
  <sheetViews>
    <sheetView view="pageBreakPreview" zoomScaleNormal="100" zoomScaleSheetLayoutView="100" workbookViewId="0">
      <selection activeCell="A6" sqref="A6:J6"/>
    </sheetView>
  </sheetViews>
  <sheetFormatPr defaultRowHeight="15" x14ac:dyDescent="0.25"/>
  <cols>
    <col min="1" max="1" width="4.140625" style="1" customWidth="1"/>
    <col min="2" max="2" width="55.85546875" style="1" customWidth="1"/>
    <col min="3" max="3" width="18.140625" style="1" customWidth="1"/>
    <col min="4" max="4" width="26.5703125" style="1" customWidth="1"/>
    <col min="5" max="5" width="18" style="2" customWidth="1"/>
    <col min="6" max="6" width="19.85546875" style="1" customWidth="1"/>
    <col min="7" max="7" width="18.140625" style="1" customWidth="1"/>
    <col min="8" max="8" width="10.5703125" style="44" customWidth="1"/>
    <col min="9" max="9" width="15.28515625" style="1" customWidth="1"/>
    <col min="10" max="10" width="11.42578125" style="1" customWidth="1"/>
    <col min="11" max="11" width="14" style="1" bestFit="1" customWidth="1"/>
    <col min="12" max="16384" width="9.140625" style="1"/>
  </cols>
  <sheetData>
    <row r="1" spans="1:10" x14ac:dyDescent="0.25">
      <c r="F1" s="44"/>
      <c r="G1" s="44"/>
    </row>
    <row r="2" spans="1:10" x14ac:dyDescent="0.25">
      <c r="F2" s="43"/>
      <c r="G2" s="48"/>
      <c r="H2" s="49"/>
      <c r="I2" s="49"/>
      <c r="J2" s="49"/>
    </row>
    <row r="3" spans="1:10" x14ac:dyDescent="0.25">
      <c r="F3" s="44"/>
      <c r="G3" s="50"/>
      <c r="H3" s="51"/>
      <c r="I3" s="51"/>
      <c r="J3" s="51"/>
    </row>
    <row r="4" spans="1:10" ht="12" customHeight="1" x14ac:dyDescent="0.25">
      <c r="F4" s="44"/>
      <c r="G4" s="44"/>
      <c r="H4" s="1"/>
    </row>
    <row r="5" spans="1:10" ht="9.75" customHeight="1" x14ac:dyDescent="0.25">
      <c r="F5" s="44"/>
      <c r="G5" s="44"/>
      <c r="H5" s="1"/>
    </row>
    <row r="6" spans="1:10" ht="42" customHeight="1" x14ac:dyDescent="0.25">
      <c r="A6" s="52" t="s">
        <v>32</v>
      </c>
      <c r="B6" s="52"/>
      <c r="C6" s="52"/>
      <c r="D6" s="52"/>
      <c r="E6" s="52"/>
      <c r="F6" s="52"/>
      <c r="G6" s="52"/>
      <c r="H6" s="52"/>
      <c r="I6" s="52"/>
      <c r="J6" s="52"/>
    </row>
    <row r="7" spans="1:10" ht="105.75" customHeight="1" x14ac:dyDescent="0.25">
      <c r="A7" s="29" t="s">
        <v>0</v>
      </c>
      <c r="B7" s="30" t="s">
        <v>1</v>
      </c>
      <c r="C7" s="30" t="s">
        <v>2</v>
      </c>
      <c r="D7" s="30" t="s">
        <v>3</v>
      </c>
      <c r="E7" s="31" t="s">
        <v>27</v>
      </c>
      <c r="F7" s="30" t="s">
        <v>28</v>
      </c>
      <c r="G7" s="30" t="s">
        <v>29</v>
      </c>
      <c r="H7" s="30" t="s">
        <v>4</v>
      </c>
      <c r="I7" s="30" t="s">
        <v>5</v>
      </c>
      <c r="J7" s="30" t="s">
        <v>6</v>
      </c>
    </row>
    <row r="8" spans="1:10" s="34" customFormat="1" ht="21" customHeight="1" x14ac:dyDescent="0.25">
      <c r="A8" s="32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</row>
    <row r="9" spans="1:10" ht="51.75" customHeight="1" x14ac:dyDescent="0.25">
      <c r="A9" s="5">
        <v>1</v>
      </c>
      <c r="B9" s="6" t="s">
        <v>7</v>
      </c>
      <c r="C9" s="7" t="s">
        <v>8</v>
      </c>
      <c r="D9" s="8" t="s">
        <v>9</v>
      </c>
      <c r="E9" s="9">
        <f>E10+E13+E18</f>
        <v>171437.77000000002</v>
      </c>
      <c r="F9" s="9">
        <f>F10+F13+F18</f>
        <v>58781.358999999997</v>
      </c>
      <c r="G9" s="9">
        <f>G10+G13+G18</f>
        <v>49530.856</v>
      </c>
      <c r="H9" s="10">
        <f>G9/F9*100</f>
        <v>84.262862993691584</v>
      </c>
      <c r="I9" s="11">
        <f>F9-G9</f>
        <v>9250.502999999997</v>
      </c>
      <c r="J9" s="7"/>
    </row>
    <row r="10" spans="1:10" ht="51.75" customHeight="1" x14ac:dyDescent="0.25">
      <c r="A10" s="12" t="s">
        <v>10</v>
      </c>
      <c r="B10" s="13" t="s">
        <v>11</v>
      </c>
      <c r="C10" s="14"/>
      <c r="D10" s="8" t="s">
        <v>9</v>
      </c>
      <c r="E10" s="15">
        <f>E11+E12</f>
        <v>25346.1</v>
      </c>
      <c r="F10" s="15">
        <f>F11+F12</f>
        <v>25346.1</v>
      </c>
      <c r="G10" s="15">
        <f>G11+G12</f>
        <v>16187.267</v>
      </c>
      <c r="H10" s="10">
        <f>G10/F10*100</f>
        <v>63.864922019561199</v>
      </c>
      <c r="I10" s="16">
        <f>F10-G10</f>
        <v>9158.8329999999987</v>
      </c>
      <c r="J10" s="7"/>
    </row>
    <row r="11" spans="1:10" ht="51.75" customHeight="1" x14ac:dyDescent="0.25">
      <c r="A11" s="17"/>
      <c r="B11" s="18" t="s">
        <v>30</v>
      </c>
      <c r="C11" s="14"/>
      <c r="D11" s="22" t="s">
        <v>12</v>
      </c>
      <c r="E11" s="19">
        <v>0</v>
      </c>
      <c r="F11" s="19">
        <v>0</v>
      </c>
      <c r="G11" s="19">
        <v>0</v>
      </c>
      <c r="H11" s="36" t="s">
        <v>31</v>
      </c>
      <c r="I11" s="37">
        <f t="shared" ref="I11:I25" si="0">F11-G11</f>
        <v>0</v>
      </c>
      <c r="J11" s="38"/>
    </row>
    <row r="12" spans="1:10" ht="51.75" customHeight="1" x14ac:dyDescent="0.25">
      <c r="A12" s="17"/>
      <c r="B12" s="18" t="s">
        <v>13</v>
      </c>
      <c r="C12" s="14"/>
      <c r="D12" s="22" t="s">
        <v>12</v>
      </c>
      <c r="E12" s="19">
        <v>25346.1</v>
      </c>
      <c r="F12" s="19">
        <v>25346.1</v>
      </c>
      <c r="G12" s="19">
        <v>16187.267</v>
      </c>
      <c r="H12" s="39">
        <f>G12/F12*100</f>
        <v>63.864922019561199</v>
      </c>
      <c r="I12" s="21">
        <f t="shared" si="0"/>
        <v>9158.8329999999987</v>
      </c>
      <c r="J12" s="7"/>
    </row>
    <row r="13" spans="1:10" ht="51.75" customHeight="1" x14ac:dyDescent="0.25">
      <c r="A13" s="12" t="s">
        <v>14</v>
      </c>
      <c r="B13" s="13" t="s">
        <v>15</v>
      </c>
      <c r="C13" s="14"/>
      <c r="D13" s="8" t="s">
        <v>9</v>
      </c>
      <c r="E13" s="15">
        <f>E14+E15+E16+E17</f>
        <v>13739.706</v>
      </c>
      <c r="F13" s="15">
        <f t="shared" ref="F13:G13" si="1">F14+F15+F16+F17</f>
        <v>13739.706</v>
      </c>
      <c r="G13" s="15">
        <f t="shared" si="1"/>
        <v>13648.036</v>
      </c>
      <c r="H13" s="10">
        <f>G13/F13*100</f>
        <v>99.33280959578029</v>
      </c>
      <c r="I13" s="16">
        <f t="shared" si="0"/>
        <v>91.670000000000073</v>
      </c>
      <c r="J13" s="7"/>
    </row>
    <row r="14" spans="1:10" ht="51.75" customHeight="1" x14ac:dyDescent="0.25">
      <c r="A14" s="17"/>
      <c r="B14" s="18" t="s">
        <v>30</v>
      </c>
      <c r="C14" s="14"/>
      <c r="D14" s="22" t="s">
        <v>12</v>
      </c>
      <c r="E14" s="19">
        <v>0</v>
      </c>
      <c r="F14" s="19">
        <v>0</v>
      </c>
      <c r="G14" s="19">
        <v>0</v>
      </c>
      <c r="H14" s="20" t="s">
        <v>31</v>
      </c>
      <c r="I14" s="21">
        <f t="shared" si="0"/>
        <v>0</v>
      </c>
      <c r="J14" s="7"/>
    </row>
    <row r="15" spans="1:10" ht="51.75" customHeight="1" x14ac:dyDescent="0.25">
      <c r="A15" s="17"/>
      <c r="B15" s="18" t="s">
        <v>13</v>
      </c>
      <c r="C15" s="14"/>
      <c r="D15" s="22" t="s">
        <v>12</v>
      </c>
      <c r="E15" s="19">
        <v>91.67</v>
      </c>
      <c r="F15" s="19">
        <v>91.67</v>
      </c>
      <c r="G15" s="19">
        <v>0</v>
      </c>
      <c r="H15" s="20" t="s">
        <v>31</v>
      </c>
      <c r="I15" s="21">
        <f t="shared" si="0"/>
        <v>91.67</v>
      </c>
      <c r="J15" s="7"/>
    </row>
    <row r="16" spans="1:10" ht="51.75" customHeight="1" x14ac:dyDescent="0.25">
      <c r="A16" s="17"/>
      <c r="B16" s="18" t="s">
        <v>20</v>
      </c>
      <c r="C16" s="14"/>
      <c r="D16" s="22" t="s">
        <v>21</v>
      </c>
      <c r="E16" s="19">
        <v>13648.036</v>
      </c>
      <c r="F16" s="19">
        <v>13648.036</v>
      </c>
      <c r="G16" s="19">
        <v>13648.036</v>
      </c>
      <c r="H16" s="39">
        <f>G16/F16*100</f>
        <v>100</v>
      </c>
      <c r="I16" s="21">
        <f t="shared" si="0"/>
        <v>0</v>
      </c>
      <c r="J16" s="7"/>
    </row>
    <row r="17" spans="1:11" ht="51.75" customHeight="1" x14ac:dyDescent="0.25">
      <c r="A17" s="17"/>
      <c r="B17" s="18" t="s">
        <v>16</v>
      </c>
      <c r="C17" s="14"/>
      <c r="D17" s="22" t="s">
        <v>17</v>
      </c>
      <c r="E17" s="19">
        <v>0</v>
      </c>
      <c r="F17" s="19">
        <v>0</v>
      </c>
      <c r="G17" s="19">
        <v>0</v>
      </c>
      <c r="H17" s="20" t="s">
        <v>31</v>
      </c>
      <c r="I17" s="21">
        <f t="shared" si="0"/>
        <v>0</v>
      </c>
      <c r="J17" s="7"/>
    </row>
    <row r="18" spans="1:11" ht="51.75" customHeight="1" x14ac:dyDescent="0.25">
      <c r="A18" s="12" t="s">
        <v>18</v>
      </c>
      <c r="B18" s="23" t="s">
        <v>19</v>
      </c>
      <c r="C18" s="14"/>
      <c r="D18" s="8" t="s">
        <v>9</v>
      </c>
      <c r="E18" s="24">
        <f>E19+E20+E21+E22</f>
        <v>132351.96400000001</v>
      </c>
      <c r="F18" s="24">
        <f t="shared" ref="F18:G18" si="2">F19+F20+F21+F22</f>
        <v>19695.553</v>
      </c>
      <c r="G18" s="24">
        <f t="shared" si="2"/>
        <v>19695.553</v>
      </c>
      <c r="H18" s="40">
        <f>G18/F18*100</f>
        <v>100</v>
      </c>
      <c r="I18" s="16">
        <f t="shared" si="0"/>
        <v>0</v>
      </c>
      <c r="J18" s="7"/>
    </row>
    <row r="19" spans="1:11" ht="51.75" customHeight="1" x14ac:dyDescent="0.25">
      <c r="A19" s="17"/>
      <c r="B19" s="18" t="s">
        <v>30</v>
      </c>
      <c r="C19" s="14"/>
      <c r="D19" s="22" t="s">
        <v>12</v>
      </c>
      <c r="E19" s="19">
        <v>0</v>
      </c>
      <c r="F19" s="19">
        <v>0</v>
      </c>
      <c r="G19" s="19">
        <v>0</v>
      </c>
      <c r="H19" s="25" t="s">
        <v>31</v>
      </c>
      <c r="I19" s="21">
        <f t="shared" si="0"/>
        <v>0</v>
      </c>
      <c r="J19" s="7"/>
    </row>
    <row r="20" spans="1:11" ht="51.75" customHeight="1" x14ac:dyDescent="0.25">
      <c r="A20" s="17"/>
      <c r="B20" s="18" t="s">
        <v>13</v>
      </c>
      <c r="C20" s="14"/>
      <c r="D20" s="22" t="s">
        <v>12</v>
      </c>
      <c r="E20" s="19">
        <v>0</v>
      </c>
      <c r="F20" s="19">
        <v>0</v>
      </c>
      <c r="G20" s="19">
        <v>0</v>
      </c>
      <c r="H20" s="25" t="s">
        <v>31</v>
      </c>
      <c r="I20" s="21">
        <f t="shared" si="0"/>
        <v>0</v>
      </c>
      <c r="J20" s="7"/>
    </row>
    <row r="21" spans="1:11" ht="51.75" customHeight="1" x14ac:dyDescent="0.25">
      <c r="A21" s="17"/>
      <c r="B21" s="18" t="s">
        <v>20</v>
      </c>
      <c r="C21" s="14"/>
      <c r="D21" s="22" t="s">
        <v>21</v>
      </c>
      <c r="E21" s="19">
        <f>46000-E16</f>
        <v>32351.964</v>
      </c>
      <c r="F21" s="19">
        <f>2351.964+7500</f>
        <v>9851.9639999999999</v>
      </c>
      <c r="G21" s="19">
        <v>9851.9639999999999</v>
      </c>
      <c r="H21" s="20">
        <f t="shared" ref="H21:H22" si="3">G21/F21*100</f>
        <v>100</v>
      </c>
      <c r="I21" s="21">
        <f t="shared" si="0"/>
        <v>0</v>
      </c>
      <c r="J21" s="7"/>
      <c r="K21" s="35"/>
    </row>
    <row r="22" spans="1:11" ht="51.75" customHeight="1" x14ac:dyDescent="0.25">
      <c r="A22" s="17"/>
      <c r="B22" s="18" t="s">
        <v>16</v>
      </c>
      <c r="C22" s="14"/>
      <c r="D22" s="22" t="s">
        <v>17</v>
      </c>
      <c r="E22" s="19">
        <v>100000</v>
      </c>
      <c r="F22" s="19">
        <v>9843.5889999999999</v>
      </c>
      <c r="G22" s="19">
        <v>9843.5889999999999</v>
      </c>
      <c r="H22" s="20">
        <f t="shared" si="3"/>
        <v>100</v>
      </c>
      <c r="I22" s="21">
        <f t="shared" si="0"/>
        <v>0</v>
      </c>
      <c r="J22" s="7"/>
    </row>
    <row r="23" spans="1:11" ht="51.75" customHeight="1" x14ac:dyDescent="0.25">
      <c r="A23" s="5">
        <v>2</v>
      </c>
      <c r="B23" s="6" t="s">
        <v>22</v>
      </c>
      <c r="C23" s="7" t="s">
        <v>8</v>
      </c>
      <c r="D23" s="8" t="s">
        <v>9</v>
      </c>
      <c r="E23" s="9">
        <v>0</v>
      </c>
      <c r="F23" s="9">
        <v>0</v>
      </c>
      <c r="G23" s="9">
        <v>0</v>
      </c>
      <c r="H23" s="10" t="s">
        <v>31</v>
      </c>
      <c r="I23" s="11">
        <f t="shared" si="0"/>
        <v>0</v>
      </c>
      <c r="J23" s="7"/>
    </row>
    <row r="24" spans="1:11" ht="51.75" customHeight="1" x14ac:dyDescent="0.25">
      <c r="A24" s="17"/>
      <c r="B24" s="18" t="s">
        <v>30</v>
      </c>
      <c r="C24" s="14"/>
      <c r="D24" s="22" t="s">
        <v>12</v>
      </c>
      <c r="E24" s="19">
        <v>0</v>
      </c>
      <c r="F24" s="19">
        <v>0</v>
      </c>
      <c r="G24" s="19">
        <v>0</v>
      </c>
      <c r="H24" s="20" t="s">
        <v>31</v>
      </c>
      <c r="I24" s="21">
        <f t="shared" si="0"/>
        <v>0</v>
      </c>
      <c r="J24" s="7"/>
    </row>
    <row r="25" spans="1:11" ht="24.75" customHeight="1" x14ac:dyDescent="0.25">
      <c r="A25" s="26"/>
      <c r="B25" s="27" t="s">
        <v>23</v>
      </c>
      <c r="C25" s="26"/>
      <c r="D25" s="28"/>
      <c r="E25" s="9">
        <f>E9+E23</f>
        <v>171437.77000000002</v>
      </c>
      <c r="F25" s="9">
        <f t="shared" ref="F25:G25" si="4">F9+F23</f>
        <v>58781.358999999997</v>
      </c>
      <c r="G25" s="9">
        <f t="shared" si="4"/>
        <v>49530.856</v>
      </c>
      <c r="H25" s="10">
        <f>G25/F25*100</f>
        <v>84.262862993691584</v>
      </c>
      <c r="I25" s="11">
        <f t="shared" si="0"/>
        <v>9250.502999999997</v>
      </c>
      <c r="J25" s="26"/>
    </row>
    <row r="32" spans="1:11" ht="18.75" x14ac:dyDescent="0.3">
      <c r="B32" s="47" t="s">
        <v>34</v>
      </c>
      <c r="C32" s="47"/>
      <c r="G32" s="53" t="s">
        <v>35</v>
      </c>
      <c r="H32" s="53"/>
    </row>
  </sheetData>
  <mergeCells count="4">
    <mergeCell ref="G2:J2"/>
    <mergeCell ref="G3:J3"/>
    <mergeCell ref="A6:J6"/>
    <mergeCell ref="G32:H32"/>
  </mergeCells>
  <pageMargins left="0.70866141732283472" right="0.70866141732283472" top="0.74803149606299213" bottom="0.74803149606299213" header="0.31496062992125984" footer="0.31496062992125984"/>
  <pageSetup paperSize="9" scale="66" fitToHeight="2" orientation="landscape" r:id="rId1"/>
  <headerFooter differentFirst="1">
    <oddHeader>&amp;C2</oddHeader>
  </headerFooter>
  <rowBreaks count="1" manualBreakCount="1">
    <brk id="1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91AD6-7B07-4466-BA94-D2DCE8E4CC69}">
  <sheetPr>
    <tabColor rgb="FF00B050"/>
  </sheetPr>
  <dimension ref="A1:K32"/>
  <sheetViews>
    <sheetView tabSelected="1" view="pageBreakPreview" zoomScaleNormal="100" zoomScaleSheetLayoutView="100" workbookViewId="0">
      <selection activeCell="A6" sqref="A6:J6"/>
    </sheetView>
  </sheetViews>
  <sheetFormatPr defaultRowHeight="15" x14ac:dyDescent="0.25"/>
  <cols>
    <col min="1" max="1" width="4.140625" style="1" customWidth="1"/>
    <col min="2" max="2" width="55.85546875" style="1" customWidth="1"/>
    <col min="3" max="3" width="18.140625" style="1" customWidth="1"/>
    <col min="4" max="4" width="26.5703125" style="1" customWidth="1"/>
    <col min="5" max="5" width="18" style="2" customWidth="1"/>
    <col min="6" max="6" width="19.85546875" style="1" customWidth="1"/>
    <col min="7" max="7" width="18.140625" style="1" customWidth="1"/>
    <col min="8" max="8" width="10.5703125" style="46" customWidth="1"/>
    <col min="9" max="9" width="15.28515625" style="1" customWidth="1"/>
    <col min="10" max="10" width="11.42578125" style="1" customWidth="1"/>
    <col min="11" max="11" width="14" style="1" bestFit="1" customWidth="1"/>
    <col min="12" max="16384" width="9.140625" style="1"/>
  </cols>
  <sheetData>
    <row r="1" spans="1:10" x14ac:dyDescent="0.25">
      <c r="F1" s="46"/>
      <c r="G1" s="46"/>
    </row>
    <row r="2" spans="1:10" x14ac:dyDescent="0.25">
      <c r="F2" s="45"/>
      <c r="G2" s="48"/>
      <c r="H2" s="49"/>
      <c r="I2" s="49"/>
      <c r="J2" s="49"/>
    </row>
    <row r="3" spans="1:10" x14ac:dyDescent="0.25">
      <c r="F3" s="46"/>
      <c r="G3" s="50"/>
      <c r="H3" s="51"/>
      <c r="I3" s="51"/>
      <c r="J3" s="51"/>
    </row>
    <row r="4" spans="1:10" ht="12" customHeight="1" x14ac:dyDescent="0.25">
      <c r="F4" s="46"/>
      <c r="G4" s="46"/>
      <c r="H4" s="1"/>
    </row>
    <row r="5" spans="1:10" ht="9.75" customHeight="1" x14ac:dyDescent="0.25">
      <c r="F5" s="46"/>
      <c r="G5" s="46"/>
      <c r="H5" s="1"/>
    </row>
    <row r="6" spans="1:10" ht="42" customHeight="1" x14ac:dyDescent="0.25">
      <c r="A6" s="52" t="s">
        <v>36</v>
      </c>
      <c r="B6" s="52"/>
      <c r="C6" s="52"/>
      <c r="D6" s="52"/>
      <c r="E6" s="52"/>
      <c r="F6" s="52"/>
      <c r="G6" s="52"/>
      <c r="H6" s="52"/>
      <c r="I6" s="52"/>
      <c r="J6" s="52"/>
    </row>
    <row r="7" spans="1:10" ht="105.75" customHeight="1" x14ac:dyDescent="0.25">
      <c r="A7" s="29" t="s">
        <v>0</v>
      </c>
      <c r="B7" s="30" t="s">
        <v>1</v>
      </c>
      <c r="C7" s="30" t="s">
        <v>2</v>
      </c>
      <c r="D7" s="30" t="s">
        <v>3</v>
      </c>
      <c r="E7" s="31" t="s">
        <v>27</v>
      </c>
      <c r="F7" s="30" t="s">
        <v>28</v>
      </c>
      <c r="G7" s="30" t="s">
        <v>29</v>
      </c>
      <c r="H7" s="30" t="s">
        <v>4</v>
      </c>
      <c r="I7" s="30" t="s">
        <v>5</v>
      </c>
      <c r="J7" s="30" t="s">
        <v>6</v>
      </c>
    </row>
    <row r="8" spans="1:10" s="34" customFormat="1" ht="21" customHeight="1" x14ac:dyDescent="0.25">
      <c r="A8" s="32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</row>
    <row r="9" spans="1:10" ht="51.75" customHeight="1" x14ac:dyDescent="0.25">
      <c r="A9" s="5">
        <v>1</v>
      </c>
      <c r="B9" s="6" t="s">
        <v>7</v>
      </c>
      <c r="C9" s="7" t="s">
        <v>8</v>
      </c>
      <c r="D9" s="8" t="s">
        <v>9</v>
      </c>
      <c r="E9" s="9">
        <f>E10+E13+E18</f>
        <v>140701.00400000002</v>
      </c>
      <c r="F9" s="9">
        <f>F10+F13+F18</f>
        <v>140701.00400000002</v>
      </c>
      <c r="G9" s="9">
        <f>G10+G13+G18</f>
        <v>140609.334</v>
      </c>
      <c r="H9" s="10">
        <f>G9/F9*100</f>
        <v>99.9348476575192</v>
      </c>
      <c r="I9" s="11">
        <f>F9-G9</f>
        <v>91.670000000012806</v>
      </c>
      <c r="J9" s="7"/>
    </row>
    <row r="10" spans="1:10" ht="51.75" customHeight="1" x14ac:dyDescent="0.25">
      <c r="A10" s="12" t="s">
        <v>10</v>
      </c>
      <c r="B10" s="13" t="s">
        <v>11</v>
      </c>
      <c r="C10" s="14"/>
      <c r="D10" s="8" t="s">
        <v>9</v>
      </c>
      <c r="E10" s="15">
        <f>E11+E12</f>
        <v>25346.1</v>
      </c>
      <c r="F10" s="15">
        <f>F11+F12</f>
        <v>25346.1</v>
      </c>
      <c r="G10" s="15">
        <f>G11+G12</f>
        <v>25346.1</v>
      </c>
      <c r="H10" s="10">
        <f>G10/F10*100</f>
        <v>100</v>
      </c>
      <c r="I10" s="16">
        <f>F10-G10</f>
        <v>0</v>
      </c>
      <c r="J10" s="7"/>
    </row>
    <row r="11" spans="1:10" ht="51.75" customHeight="1" x14ac:dyDescent="0.25">
      <c r="A11" s="17"/>
      <c r="B11" s="18" t="s">
        <v>30</v>
      </c>
      <c r="C11" s="14"/>
      <c r="D11" s="22" t="s">
        <v>12</v>
      </c>
      <c r="E11" s="19">
        <v>0</v>
      </c>
      <c r="F11" s="19">
        <v>0</v>
      </c>
      <c r="G11" s="19">
        <v>0</v>
      </c>
      <c r="H11" s="36" t="s">
        <v>31</v>
      </c>
      <c r="I11" s="37">
        <f t="shared" ref="I11:I25" si="0">F11-G11</f>
        <v>0</v>
      </c>
      <c r="J11" s="38"/>
    </row>
    <row r="12" spans="1:10" ht="51.75" customHeight="1" x14ac:dyDescent="0.25">
      <c r="A12" s="17"/>
      <c r="B12" s="18" t="s">
        <v>13</v>
      </c>
      <c r="C12" s="14"/>
      <c r="D12" s="22" t="s">
        <v>12</v>
      </c>
      <c r="E12" s="19">
        <v>25346.1</v>
      </c>
      <c r="F12" s="19">
        <v>25346.1</v>
      </c>
      <c r="G12" s="19">
        <v>25346.1</v>
      </c>
      <c r="H12" s="39">
        <f>G12/F12*100</f>
        <v>100</v>
      </c>
      <c r="I12" s="21">
        <f t="shared" si="0"/>
        <v>0</v>
      </c>
      <c r="J12" s="7"/>
    </row>
    <row r="13" spans="1:10" ht="51.75" customHeight="1" x14ac:dyDescent="0.25">
      <c r="A13" s="12" t="s">
        <v>14</v>
      </c>
      <c r="B13" s="13" t="s">
        <v>15</v>
      </c>
      <c r="C13" s="14"/>
      <c r="D13" s="8" t="s">
        <v>9</v>
      </c>
      <c r="E13" s="15">
        <f>E14+E15+E16+E17</f>
        <v>13739.706</v>
      </c>
      <c r="F13" s="15">
        <f t="shared" ref="F13:G13" si="1">F14+F15+F16+F17</f>
        <v>13739.706</v>
      </c>
      <c r="G13" s="15">
        <f t="shared" si="1"/>
        <v>13648.036</v>
      </c>
      <c r="H13" s="10">
        <f>G13/F13*100</f>
        <v>99.33280959578029</v>
      </c>
      <c r="I13" s="16">
        <f t="shared" si="0"/>
        <v>91.670000000000073</v>
      </c>
      <c r="J13" s="7"/>
    </row>
    <row r="14" spans="1:10" ht="51.75" customHeight="1" x14ac:dyDescent="0.25">
      <c r="A14" s="17"/>
      <c r="B14" s="18" t="s">
        <v>30</v>
      </c>
      <c r="C14" s="14"/>
      <c r="D14" s="22" t="s">
        <v>12</v>
      </c>
      <c r="E14" s="19">
        <v>0</v>
      </c>
      <c r="F14" s="19">
        <v>0</v>
      </c>
      <c r="G14" s="19">
        <v>0</v>
      </c>
      <c r="H14" s="20" t="s">
        <v>31</v>
      </c>
      <c r="I14" s="21">
        <f t="shared" si="0"/>
        <v>0</v>
      </c>
      <c r="J14" s="7"/>
    </row>
    <row r="15" spans="1:10" ht="51.75" customHeight="1" x14ac:dyDescent="0.25">
      <c r="A15" s="17"/>
      <c r="B15" s="18" t="s">
        <v>13</v>
      </c>
      <c r="C15" s="14"/>
      <c r="D15" s="22" t="s">
        <v>12</v>
      </c>
      <c r="E15" s="19">
        <v>91.67</v>
      </c>
      <c r="F15" s="19">
        <v>91.67</v>
      </c>
      <c r="G15" s="19">
        <v>0</v>
      </c>
      <c r="H15" s="20" t="s">
        <v>31</v>
      </c>
      <c r="I15" s="21">
        <f t="shared" si="0"/>
        <v>91.67</v>
      </c>
      <c r="J15" s="7"/>
    </row>
    <row r="16" spans="1:10" ht="51.75" customHeight="1" x14ac:dyDescent="0.25">
      <c r="A16" s="17"/>
      <c r="B16" s="18" t="s">
        <v>20</v>
      </c>
      <c r="C16" s="14"/>
      <c r="D16" s="22" t="s">
        <v>21</v>
      </c>
      <c r="E16" s="19">
        <v>13648.036</v>
      </c>
      <c r="F16" s="19">
        <v>13648.036</v>
      </c>
      <c r="G16" s="19">
        <v>13648.036</v>
      </c>
      <c r="H16" s="39">
        <f>G16/F16*100</f>
        <v>100</v>
      </c>
      <c r="I16" s="21">
        <f t="shared" si="0"/>
        <v>0</v>
      </c>
      <c r="J16" s="7"/>
    </row>
    <row r="17" spans="1:11" ht="51.75" customHeight="1" x14ac:dyDescent="0.25">
      <c r="A17" s="17"/>
      <c r="B17" s="18" t="s">
        <v>16</v>
      </c>
      <c r="C17" s="14"/>
      <c r="D17" s="22" t="s">
        <v>17</v>
      </c>
      <c r="E17" s="19">
        <v>0</v>
      </c>
      <c r="F17" s="19">
        <v>0</v>
      </c>
      <c r="G17" s="19">
        <v>0</v>
      </c>
      <c r="H17" s="20" t="s">
        <v>31</v>
      </c>
      <c r="I17" s="21">
        <f t="shared" si="0"/>
        <v>0</v>
      </c>
      <c r="J17" s="7"/>
    </row>
    <row r="18" spans="1:11" ht="51.75" customHeight="1" x14ac:dyDescent="0.25">
      <c r="A18" s="12" t="s">
        <v>18</v>
      </c>
      <c r="B18" s="23" t="s">
        <v>19</v>
      </c>
      <c r="C18" s="14"/>
      <c r="D18" s="8" t="s">
        <v>9</v>
      </c>
      <c r="E18" s="24">
        <f>E19+E20+E21+E22</f>
        <v>101615.198</v>
      </c>
      <c r="F18" s="24">
        <f t="shared" ref="F18:G18" si="2">F19+F20+F21+F22</f>
        <v>101615.198</v>
      </c>
      <c r="G18" s="24">
        <f t="shared" si="2"/>
        <v>101615.198</v>
      </c>
      <c r="H18" s="40">
        <f>G18/F18*100</f>
        <v>100</v>
      </c>
      <c r="I18" s="16">
        <f t="shared" si="0"/>
        <v>0</v>
      </c>
      <c r="J18" s="7"/>
    </row>
    <row r="19" spans="1:11" ht="51.75" customHeight="1" x14ac:dyDescent="0.25">
      <c r="A19" s="17"/>
      <c r="B19" s="18" t="s">
        <v>30</v>
      </c>
      <c r="C19" s="14"/>
      <c r="D19" s="22" t="s">
        <v>12</v>
      </c>
      <c r="E19" s="19">
        <v>0</v>
      </c>
      <c r="F19" s="19">
        <v>0</v>
      </c>
      <c r="G19" s="19">
        <v>0</v>
      </c>
      <c r="H19" s="25" t="s">
        <v>31</v>
      </c>
      <c r="I19" s="21">
        <f t="shared" si="0"/>
        <v>0</v>
      </c>
      <c r="J19" s="7"/>
    </row>
    <row r="20" spans="1:11" ht="51.75" customHeight="1" x14ac:dyDescent="0.25">
      <c r="A20" s="17"/>
      <c r="B20" s="18" t="s">
        <v>13</v>
      </c>
      <c r="C20" s="14"/>
      <c r="D20" s="22" t="s">
        <v>12</v>
      </c>
      <c r="E20" s="19">
        <v>0</v>
      </c>
      <c r="F20" s="19">
        <v>0</v>
      </c>
      <c r="G20" s="19">
        <v>0</v>
      </c>
      <c r="H20" s="25" t="s">
        <v>31</v>
      </c>
      <c r="I20" s="21">
        <f t="shared" si="0"/>
        <v>0</v>
      </c>
      <c r="J20" s="7"/>
    </row>
    <row r="21" spans="1:11" ht="51.75" customHeight="1" x14ac:dyDescent="0.25">
      <c r="A21" s="17"/>
      <c r="B21" s="18" t="s">
        <v>20</v>
      </c>
      <c r="C21" s="14"/>
      <c r="D21" s="22" t="s">
        <v>21</v>
      </c>
      <c r="E21" s="19">
        <v>87851.964000000007</v>
      </c>
      <c r="F21" s="19">
        <v>87851.964000000007</v>
      </c>
      <c r="G21" s="19">
        <v>87851.964000000007</v>
      </c>
      <c r="H21" s="20">
        <f t="shared" ref="H21:H22" si="3">G21/F21*100</f>
        <v>100</v>
      </c>
      <c r="I21" s="21">
        <f t="shared" si="0"/>
        <v>0</v>
      </c>
      <c r="J21" s="7"/>
      <c r="K21" s="35"/>
    </row>
    <row r="22" spans="1:11" ht="51.75" customHeight="1" x14ac:dyDescent="0.25">
      <c r="A22" s="17"/>
      <c r="B22" s="18" t="s">
        <v>16</v>
      </c>
      <c r="C22" s="14"/>
      <c r="D22" s="22" t="s">
        <v>17</v>
      </c>
      <c r="E22" s="19">
        <v>13763.234</v>
      </c>
      <c r="F22" s="19">
        <v>13763.234</v>
      </c>
      <c r="G22" s="19">
        <v>13763.234</v>
      </c>
      <c r="H22" s="20">
        <f t="shared" si="3"/>
        <v>100</v>
      </c>
      <c r="I22" s="21">
        <f t="shared" si="0"/>
        <v>0</v>
      </c>
      <c r="J22" s="7"/>
      <c r="K22" s="35"/>
    </row>
    <row r="23" spans="1:11" ht="51.75" customHeight="1" x14ac:dyDescent="0.25">
      <c r="A23" s="5">
        <v>2</v>
      </c>
      <c r="B23" s="6" t="s">
        <v>22</v>
      </c>
      <c r="C23" s="7" t="s">
        <v>8</v>
      </c>
      <c r="D23" s="8" t="s">
        <v>9</v>
      </c>
      <c r="E23" s="9">
        <v>0</v>
      </c>
      <c r="F23" s="9">
        <v>0</v>
      </c>
      <c r="G23" s="9">
        <v>0</v>
      </c>
      <c r="H23" s="10" t="s">
        <v>31</v>
      </c>
      <c r="I23" s="11">
        <f t="shared" si="0"/>
        <v>0</v>
      </c>
      <c r="J23" s="7"/>
    </row>
    <row r="24" spans="1:11" ht="51.75" customHeight="1" x14ac:dyDescent="0.25">
      <c r="A24" s="17"/>
      <c r="B24" s="18" t="s">
        <v>30</v>
      </c>
      <c r="C24" s="14"/>
      <c r="D24" s="22" t="s">
        <v>12</v>
      </c>
      <c r="E24" s="19">
        <v>0</v>
      </c>
      <c r="F24" s="19">
        <v>0</v>
      </c>
      <c r="G24" s="19">
        <v>0</v>
      </c>
      <c r="H24" s="20" t="s">
        <v>31</v>
      </c>
      <c r="I24" s="21">
        <f t="shared" si="0"/>
        <v>0</v>
      </c>
      <c r="J24" s="7"/>
    </row>
    <row r="25" spans="1:11" ht="24.75" customHeight="1" x14ac:dyDescent="0.25">
      <c r="A25" s="26"/>
      <c r="B25" s="27" t="s">
        <v>23</v>
      </c>
      <c r="C25" s="26"/>
      <c r="D25" s="28"/>
      <c r="E25" s="9">
        <f>E9+E23</f>
        <v>140701.00400000002</v>
      </c>
      <c r="F25" s="9">
        <f t="shared" ref="F25:G25" si="4">F9+F23</f>
        <v>140701.00400000002</v>
      </c>
      <c r="G25" s="9">
        <f t="shared" si="4"/>
        <v>140609.334</v>
      </c>
      <c r="H25" s="10">
        <f>G25/F25*100</f>
        <v>99.9348476575192</v>
      </c>
      <c r="I25" s="11">
        <f t="shared" si="0"/>
        <v>91.670000000012806</v>
      </c>
      <c r="J25" s="26"/>
    </row>
    <row r="32" spans="1:11" ht="18.75" x14ac:dyDescent="0.3">
      <c r="B32" s="47" t="s">
        <v>34</v>
      </c>
      <c r="C32" s="47"/>
      <c r="G32" s="53" t="s">
        <v>35</v>
      </c>
      <c r="H32" s="53"/>
    </row>
  </sheetData>
  <mergeCells count="4">
    <mergeCell ref="G2:J2"/>
    <mergeCell ref="G3:J3"/>
    <mergeCell ref="A6:J6"/>
    <mergeCell ref="G32:H32"/>
  </mergeCells>
  <pageMargins left="0.70866141732283472" right="0.70866141732283472" top="0.74803149606299213" bottom="0.74803149606299213" header="0.31496062992125984" footer="0.31496062992125984"/>
  <pageSetup paperSize="9" scale="66" fitToHeight="2" orientation="landscape" r:id="rId1"/>
  <headerFooter differentFirst="1">
    <oddHeader>&amp;C2</oddHeader>
  </headerFooter>
  <rowBreaks count="1" manualBreakCount="1">
    <brk id="1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8</vt:i4>
      </vt:variant>
    </vt:vector>
  </HeadingPairs>
  <TitlesOfParts>
    <vt:vector size="12" baseType="lpstr">
      <vt:lpstr>1 квартал 2024</vt:lpstr>
      <vt:lpstr>2 квартал 2024</vt:lpstr>
      <vt:lpstr>3 квартал 2024</vt:lpstr>
      <vt:lpstr>4 квартал 2024</vt:lpstr>
      <vt:lpstr>'1 квартал 2024'!Заголовки_для_друку</vt:lpstr>
      <vt:lpstr>'2 квартал 2024'!Заголовки_для_друку</vt:lpstr>
      <vt:lpstr>'3 квартал 2024'!Заголовки_для_друку</vt:lpstr>
      <vt:lpstr>'4 квартал 2024'!Заголовки_для_друку</vt:lpstr>
      <vt:lpstr>'1 квартал 2024'!Область_друку</vt:lpstr>
      <vt:lpstr>'2 квартал 2024'!Область_друку</vt:lpstr>
      <vt:lpstr>'3 квартал 2024'!Область_друку</vt:lpstr>
      <vt:lpstr>'4 квартал 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Sergiy</cp:lastModifiedBy>
  <cp:lastPrinted>2025-01-28T11:44:55Z</cp:lastPrinted>
  <dcterms:created xsi:type="dcterms:W3CDTF">2024-01-31T13:40:39Z</dcterms:created>
  <dcterms:modified xsi:type="dcterms:W3CDTF">2025-01-28T11:45:12Z</dcterms:modified>
</cp:coreProperties>
</file>