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Нова" sheetId="5" r:id="rId1"/>
  </sheets>
  <definedNames>
    <definedName name="_xlnm.Print_Titles" localSheetId="0">Нова!$4:$4</definedName>
    <definedName name="_xlnm.Print_Area" localSheetId="0">Нова!$A$1:$K$65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5" l="1"/>
  <c r="G41" i="5" l="1"/>
  <c r="H52" i="5"/>
  <c r="I52" i="5"/>
  <c r="J52" i="5"/>
  <c r="G51" i="5"/>
  <c r="G50" i="5"/>
  <c r="G49" i="5"/>
  <c r="G46" i="5"/>
  <c r="G45" i="5"/>
  <c r="G20" i="5" l="1"/>
  <c r="G21" i="5"/>
  <c r="J59" i="5" l="1"/>
  <c r="I59" i="5"/>
  <c r="H59" i="5"/>
  <c r="J58" i="5"/>
  <c r="I58" i="5"/>
  <c r="H58" i="5"/>
  <c r="J57" i="5"/>
  <c r="J60" i="5" s="1"/>
  <c r="I57" i="5"/>
  <c r="H57" i="5"/>
  <c r="I60" i="5" l="1"/>
  <c r="H60" i="5"/>
  <c r="G59" i="5"/>
  <c r="G58" i="5"/>
  <c r="G48" i="5"/>
  <c r="G47" i="5"/>
  <c r="H56" i="5" l="1"/>
  <c r="I56" i="5"/>
  <c r="J56" i="5"/>
  <c r="G55" i="5"/>
  <c r="G57" i="5" l="1"/>
  <c r="G60" i="5" s="1"/>
  <c r="H31" i="5"/>
  <c r="I31" i="5"/>
  <c r="J31" i="5"/>
  <c r="G44" i="5"/>
  <c r="G43" i="5"/>
  <c r="G40" i="5"/>
  <c r="G39" i="5"/>
  <c r="G38" i="5"/>
  <c r="G37" i="5"/>
  <c r="G36" i="5"/>
  <c r="G35" i="5"/>
  <c r="G34" i="5"/>
  <c r="H29" i="5" l="1"/>
  <c r="I29" i="5"/>
  <c r="J29" i="5"/>
  <c r="G28" i="5"/>
  <c r="G27" i="5"/>
  <c r="G26" i="5"/>
  <c r="G25" i="5"/>
  <c r="G24" i="5"/>
  <c r="G23" i="5"/>
  <c r="G22" i="5"/>
  <c r="G19" i="5"/>
  <c r="H10" i="5"/>
  <c r="I10" i="5"/>
  <c r="J10" i="5"/>
  <c r="H7" i="5"/>
  <c r="I7" i="5"/>
  <c r="J7" i="5"/>
  <c r="J61" i="5" s="1"/>
  <c r="G6" i="5"/>
  <c r="G5" i="5"/>
  <c r="H61" i="5" l="1"/>
  <c r="G7" i="5"/>
  <c r="I61" i="5"/>
  <c r="G54" i="5"/>
  <c r="G53" i="5"/>
  <c r="G33" i="5"/>
  <c r="G32" i="5"/>
  <c r="G30" i="5"/>
  <c r="G31" i="5" s="1"/>
  <c r="G18" i="5"/>
  <c r="G17" i="5"/>
  <c r="G16" i="5"/>
  <c r="G15" i="5"/>
  <c r="G14" i="5"/>
  <c r="G13" i="5"/>
  <c r="G12" i="5"/>
  <c r="G11" i="5"/>
  <c r="G9" i="5"/>
  <c r="G8" i="5"/>
  <c r="G52" i="5" l="1"/>
  <c r="G56" i="5"/>
  <c r="G10" i="5"/>
  <c r="G29" i="5"/>
  <c r="G61" i="5" l="1"/>
</calcChain>
</file>

<file path=xl/sharedStrings.xml><?xml version="1.0" encoding="utf-8"?>
<sst xmlns="http://schemas.openxmlformats.org/spreadsheetml/2006/main" count="245" uniqueCount="117">
  <si>
    <t>У тому числі за роками 
(вартість), тис. грн:</t>
  </si>
  <si>
    <t>Очікуваний результат</t>
  </si>
  <si>
    <t xml:space="preserve">Орієнтовні обсяги фінансу-вання, 
тис. грн
</t>
  </si>
  <si>
    <t>обласний бюджет</t>
  </si>
  <si>
    <t>Всього на проведення реконструкції територіальної автоматизованої системи централізованого оповіщення населення</t>
  </si>
  <si>
    <t>Всього на забезпечення готовності територіальної автоматизованої системи централізованого оповіщення населення</t>
  </si>
  <si>
    <t>Всього на приведення диспетчерського пункту у відповідність зі встановленими вимогами щодо готовності до роботи за призначенням</t>
  </si>
  <si>
    <t>Всього на запобігання загибелі людей на водних об’єктах</t>
  </si>
  <si>
    <t>Всього на удосконалення системи реагування на надзвичайні ситуації</t>
  </si>
  <si>
    <t>Департамент цивільного захисту Харківської обласної державної (військової) адміністрації (далі – ДЦЗ ХОД(В)А)</t>
  </si>
  <si>
    <t>ДЦЗ ХОД(В)А</t>
  </si>
  <si>
    <t>Створення умов щодо охорони матеріальних цінностей регіонального матеріального резерву Харківської області</t>
  </si>
  <si>
    <t>1.1. Проведення реконструкції територіальної автоматизованої системи централізованого оповіщення населення (перший етап)</t>
  </si>
  <si>
    <t>1.2. Проведення реконструкції територіальної автоматизованої системи централізованого оповіщення населення (другий етап)</t>
  </si>
  <si>
    <t>Підтримання технічної готовності обладнання системи для оповіщення та інформування населення</t>
  </si>
  <si>
    <t>2.1. Експлуатаційно-технічне обслуговування територіальної автоматизованої системи централізованого оповіщення населення</t>
  </si>
  <si>
    <t>2.2. Телекомунікаційні послуги зв’язку для забезпечення роботи  блоків управління електросиренами територіальної автоматизованої системи централізованого оповіщення населення</t>
  </si>
  <si>
    <t>3.3. Придбання та встановлення 9 фільтрів–поглиначів типу ФП-300 системи вентиляції</t>
  </si>
  <si>
    <t>3.6. Придбання та монтаж насосів системи автономної відкачки ґрунтових вод та системи напірної каналізації</t>
  </si>
  <si>
    <t>3.7. Заміна системи водовідведення та водопостачання (заміна труб на пластикові)</t>
  </si>
  <si>
    <t>4.1. Забезпечення готовності ХАРКІВСЬКОЇ ОБЛАСНОЇ КОМУНАЛЬНОЇ АВАРІЙНО-РЯТУВАЛЬНОЇ ВОДОЛАЗНОЇ СЛУЖБИ (далі – ХОКАРВС) до реагування на надзвичайні ситуації (події) та проведення водолазних робіт на водних  об’єктах</t>
  </si>
  <si>
    <t xml:space="preserve">ДЦЗ ХОД(В)А, 
Головне управління Державної служби України з надзвичайних ситуацій 
у Харківській області
(далі – ГУ ДСНС України 
у Харківській області)
</t>
  </si>
  <si>
    <t xml:space="preserve">ДЦЗ ХОД(В)А, 
ГУ ДСНС України 
у Харківській області
</t>
  </si>
  <si>
    <t>Отримання службовцями  належного  комплексу лікувальних та оздоровчих заходів, спрямованих на відновлення психофізіологічних функцій та оптимальної працездатності, надання якісної медичної допомоги постраждалому населенню</t>
  </si>
  <si>
    <t xml:space="preserve">ДЦЗ ХОД(В)А, МЦГР та ШР ДСНС України     </t>
  </si>
  <si>
    <t>Проведення інформаційно-роз'яснювальної роботи серед населення області шляхом розповсюдження листівок, буклетів, брошур з питань цивільного захисту</t>
  </si>
  <si>
    <t>обласний бюджет, міжбюджетні трансферти, інші джерела, не заборонені законодавством</t>
  </si>
  <si>
    <t xml:space="preserve">Всього на забезпечення пожежної та техногенної безпеки </t>
  </si>
  <si>
    <t>обласний бюджет, місцевий бюджет, міжбюджетні трансферти, інші джерела, не заборонені законодавством</t>
  </si>
  <si>
    <t>Підвищення ефективності та готовності системи оповіщення населення</t>
  </si>
  <si>
    <t xml:space="preserve">Готовність ХОКАРВС 
до дій за призначенням, підвищення рівня забезпечення безпечного відпочинку населення 
на водних об’єктах
</t>
  </si>
  <si>
    <t>7.3. Закупівля засобів захисту для саперів (балістичний візор для бойових шоломів FAST з рейковими направляючими, активні навушники з радіогарнітурою)</t>
  </si>
  <si>
    <t>Забезпечення підрозділів гуманітарного розмінування сучасною технікою</t>
  </si>
  <si>
    <t>Захист органів зору та слуху саперів, які проводять гуманітарне розмінування області</t>
  </si>
  <si>
    <t>3.12. Придбання обладнання для забезпечення роботи диспетчерського пункту (трансивера, моніторів, роутера, вогнегасників, столів, стільців, шаф)</t>
  </si>
  <si>
    <t>3.13. Облаштування окремого контуру заземлення</t>
  </si>
  <si>
    <t>3.15. Проведення атестації робочого місця (ПЕОМ, принтеру та ліцензійного програмного забезпечення  для обробки інформації з обмеженим доступом)</t>
  </si>
  <si>
    <t>3.18. Придбання електричної зарядної станції (12В/220В)</t>
  </si>
  <si>
    <t>5.8. Придбання пересувної польової кухні на базі трейлеру для швидкого розгортання та годування особового складу в місцях проведення аварійно-рятувальних робіт</t>
  </si>
  <si>
    <t>5.10. Придбання 4-х АЦ для Центрів безпеки громадян</t>
  </si>
  <si>
    <t>Всього на забезпечення робіт з виявлення, знешкодження та знищення вибухонебезпечних предметів</t>
  </si>
  <si>
    <t>№ з/п</t>
  </si>
  <si>
    <t>1.</t>
  </si>
  <si>
    <t xml:space="preserve">Проведення реконструкції територіальної автоматизованої системи централізованого оповіщення населення
</t>
  </si>
  <si>
    <t>Термін виконання заходу</t>
  </si>
  <si>
    <t xml:space="preserve">Виконавці
</t>
  </si>
  <si>
    <t>IV квартал 2024 року</t>
  </si>
  <si>
    <t>IV квартал 2025 року</t>
  </si>
  <si>
    <t>2.</t>
  </si>
  <si>
    <t>Забезпечення готовності територіальної автоматизованої системи централізованого оповіщення населення</t>
  </si>
  <si>
    <t>2024-2026 роки</t>
  </si>
  <si>
    <t>3.</t>
  </si>
  <si>
    <t>IV квартал 2026 року</t>
  </si>
  <si>
    <t>4.</t>
  </si>
  <si>
    <t>Запобігання загибелі людей на водних об’єктах</t>
  </si>
  <si>
    <t>5.</t>
  </si>
  <si>
    <t>Забезпечення пожежної та техногенної безпеки</t>
  </si>
  <si>
    <t>2024-2025 роки</t>
  </si>
  <si>
    <t>2025-2026 роки</t>
  </si>
  <si>
    <t>Удосконалення системи реагування на надзвичайні ситуації</t>
  </si>
  <si>
    <t>6.</t>
  </si>
  <si>
    <t>Забезпечення робіт з виявлення, знешкодження та знищення вибухонебезпеч-них предметів</t>
  </si>
  <si>
    <t>7.</t>
  </si>
  <si>
    <t>Перелік заходів Програми</t>
  </si>
  <si>
    <t>Джерела фінансування</t>
  </si>
  <si>
    <t xml:space="preserve">3.10. Обстеження технічного стану споруди диспетчерського пункту </t>
  </si>
  <si>
    <t>5.4. Придбання спеціального ремонтно-евакуаційного автомобіля важкого типу для евакуації пошкодженої аварійно-рятувальної спеціальної техніки</t>
  </si>
  <si>
    <r>
      <t xml:space="preserve">ДЦЗ ХОД(В)А, </t>
    </r>
    <r>
      <rPr>
        <sz val="12"/>
        <rFont val="Times New Roman"/>
        <family val="1"/>
        <charset val="204"/>
      </rPr>
      <t>ХОКАРВС</t>
    </r>
  </si>
  <si>
    <t>5.5. Придбання для пожежно-рятувальної спеціалізованої служби цивільного захисту регіонального рівня швидко споруджуваних захисних укриттів у кількості 20 штук</t>
  </si>
  <si>
    <t>5.6. Придбання 2-х квадроциклів з причепом для підрозділів пожежно-рятувальної спеціалізованої служби цивільного захисту регіонального рівня з метою реагування на надзвичайні події у важкопрохідній місцевості</t>
  </si>
  <si>
    <t xml:space="preserve">ДЦЗ ХОД(В)А, ГУ ДСНС України у Харківській області, Харківська районна державна (військова) адміністрація, Височанська селищна рада
</t>
  </si>
  <si>
    <t xml:space="preserve">ДЦЗ ХОД(В)А, ГУ ДСНС України у Харківській області, Харківська районна державна (військова) адміністрація, Пісочинська селищна рада
</t>
  </si>
  <si>
    <t xml:space="preserve">Назва напряму діяльності
</t>
  </si>
  <si>
    <t>3.11. Розроблення проєктної документації «Капітальний ремонт споруди диспетчерського пункту»</t>
  </si>
  <si>
    <t>Разом за розділом 3 Програми</t>
  </si>
  <si>
    <t>3. Напрями діяльності та заходи Програми</t>
  </si>
  <si>
    <t>Забезпечення безпеки життєдіяльності громадян та правопорядку</t>
  </si>
  <si>
    <t>5.11. Придбання для підрозділів спеціалізованої протипожежної служби цивільного захисту області спеціального обладнання, апаратів захисту органів дихання, запасних частин до них, пожежних рукавів, стволів, ручного гідравлічного інструменту, стаціонарних радіостанцій, запасних частин для пожежних автомобілів, бойового одягу, костюмів хімічного захисту, протичумних костюмів,  пневматичних палаток, будівельних матеріалів</t>
  </si>
  <si>
    <t>5.12. Придбання 2-х пересувних медичних модулів для надання медичної допомоги  особовому складу в місцях проведення аварійно-рятувальних робіт</t>
  </si>
  <si>
    <t>5.14. Створення центру безпеки в с. Аркадівка Шевченківської селищної територіальної громади Куп'янського району</t>
  </si>
  <si>
    <t>5.15. Будівництво нової  будівлі пожежної частини 14 ДПРЧ 8 ДПРЗ ГУ ДСНС України у Харківській області в смт Дворічна Куп’янського району</t>
  </si>
  <si>
    <t>Забезпечити готовність диспетчерського пункту  до використання за призначенням</t>
  </si>
  <si>
    <t>Підтримання належного стану диспетчерського пункту для виконання завдань за призначенням</t>
  </si>
  <si>
    <t>3.1. Придбання та монтаж міні-АТС на 50 номерів</t>
  </si>
  <si>
    <t>3.2. Обслуговування та ремонт системи вентиляції</t>
  </si>
  <si>
    <t>3.4. Герметизація диспетчерського пункту</t>
  </si>
  <si>
    <t>3.5. Обслуговування затворів запасних виходів</t>
  </si>
  <si>
    <t>3.8. Придбання та встановлення сантехнічного обладнання (електричний водонагрівач 100 л, умивальники, чаші Генуя, зливні бачки, душова кабіна, змішувачі, лічильник води)</t>
  </si>
  <si>
    <t>3.9. Ремонт приміщень (фарбування стін, стелі, установка пластикових дверей, укладка плитки на підлозі у коридорах, туалетах, їдальні)</t>
  </si>
  <si>
    <t>3.14. Придбання ПЕОМ, принтеру та ліцензійного програмного забезпечення (в тому числі антивірусної програми) з метою створення системи  для обробки інформації з обмеженим доступом</t>
  </si>
  <si>
    <t>3.16. Забезпечення відновлення  лінії електроживлення (придбання 3-фазного лічильника, трансформаторів струму та напруги, їхня  повірка, проведення випробування силового кабелю електроживлення)</t>
  </si>
  <si>
    <t>3.17. Створення системи автономного електрозабезпечення (придбання генератора електроживлення (120 кВт), 150 м 4-проводового електричного кабелю та його укладка, щита управління, перемикача електроживлення АВР)</t>
  </si>
  <si>
    <t>5.1. Придбання пально-мастильних матеріалів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</si>
  <si>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 xml:space="preserve">Забезпечення оперативного реагування аварійно-рятувальних підрозділів пожежно-рятувальної спеціалізованої служби цивільного захисту регіонального рівня  на можливі надзвичайні ситуації та нестандартні резонансні й небезпечні події, ліквідацію наслідків збройної агресії російської федерації. Модернізація застарілого обладнання та техніки, захист особового складу територіальних підрозділів </t>
  </si>
  <si>
    <t>5.2. Придбання 6 пожежно-рятувальних автомобілів типу АЦ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</si>
  <si>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5.3. Придбання 3-х пожежних автодрабин для забезпечення підрозділів Харківської області підйомною технікою нового зразка</t>
  </si>
  <si>
    <t>Забезпечення пожежного модуля сучасними зразками техніки, обладнання та майна, наближення системи цивільного захисту до відповідних європейських і міжнародних стандартів</t>
  </si>
  <si>
    <t>5.7. Придбання 1-го автобусу для перевезення особового складу та вжиття заходів з евакуації</t>
  </si>
  <si>
    <t>5.9. Придбання пересувного прально-лазневого комплексу для  забезпечення санітарно-гігієнічних умов для особового складу в місцях проведення аварійно-рятувальних робіт</t>
  </si>
  <si>
    <t>5.13. Придбання медичного обладнання, а саме: програмно-апаратного комплексу психофізіологічної діагностики, стаціонарного ультразвукового апарату, апарату УЗД, динамометра кистьового, апарату високочастотного електрохірургічного та іншого</t>
  </si>
  <si>
    <t xml:space="preserve">ДЦЗ ХОД(В)А, ГУ ДСНС України у Харківській області, Куп'янська районна державна (військова) адміністрація, Дворічанська селищна рада Куп'янського району Харківської області (Дворічанська селищна військова адміністрація Куп'янського району) Харківської області)
</t>
  </si>
  <si>
    <t>ДЦЗ ХОД(В)А, Вільхівська сільська рада (Вільхівська сільська військова адміністрація Харківського району Харківської області)</t>
  </si>
  <si>
    <t>ДЦЗ ХОД(В)А, Циркунівська сільська рада (Циркунівська сільська військова адміністрація Харківського району Харківської області)</t>
  </si>
  <si>
    <t>5.17. Реалізація проєкту "Нове будівництво центру безпеки громадян, Харківська область, Харківський район, Циркунівська територіальна громада, с. Циркуни, вул. Соборна, 26-Б "Коригування"</t>
  </si>
  <si>
    <t>5.19. Реконструкція будівлі під Центр безпеки громадян за адресою: Харківська область, Харківський район, смт Пісочин, пров. Транспортний, 8</t>
  </si>
  <si>
    <r>
      <t>5.18. Реконструкція будівлі котельні під Центр безпеки громадян за адресою: Харківська область, Харківський район,</t>
    </r>
    <r>
      <rPr>
        <sz val="12"/>
        <rFont val="Times New Roman"/>
        <family val="1"/>
        <charset val="204"/>
      </rPr>
      <t xml:space="preserve"> смт</t>
    </r>
    <r>
      <rPr>
        <sz val="12"/>
        <color theme="1"/>
        <rFont val="Times New Roman"/>
        <family val="1"/>
        <charset val="204"/>
      </rPr>
      <t xml:space="preserve"> Покотилівка,  вул. Тімірязєва, </t>
    </r>
    <r>
      <rPr>
        <sz val="12"/>
        <rFont val="Times New Roman"/>
        <family val="1"/>
        <charset val="204"/>
      </rPr>
      <t>3</t>
    </r>
  </si>
  <si>
    <t>5.20. Реконструкція будівлі під Центр безпеки громадян за адресою: Харківська область, Харківський район, смт Рогань</t>
  </si>
  <si>
    <t xml:space="preserve">ДЦЗ ХОД(В)А, ГУ ДСНС України у Харківській області, Харківська районна державна (військова) адміністрація, Роганська селищна рада (Роганська сільська військова адміністрація Харківського району Харківської області)
</t>
  </si>
  <si>
    <t>6.1. Придбання матеріальних цінностей для регіонального матеріального резерву з метою вжиття запобіжних заходів у разі загрози виникнення надзвичайних ситуацій, для ліквідації надзвичайних ситуацій техногенного та природного характеру та їхніх наслідків, проведення невідкладних відновлювальних робіт згідно із Номенклатурою та обсягами матеріального резерву</t>
  </si>
  <si>
    <t>Накопичення  матеріальних засобів у регіональному матеріальному резерві для вжиття запобіжних заходів, у разі загрози виникнення надзвичайної ситуації, для ліквідації її наслідків</t>
  </si>
  <si>
    <t xml:space="preserve">6.2. Забезпечення охорони будівлі, що є у спільній власності територіальних громад сіл, селищ, міст Харківської області, визначеної для розгортання кризового центру та розміщення матеріальних цінностей  регіонального матеріального резерву </t>
  </si>
  <si>
    <t>6.3. Друкування плакатів, буклетів, листівок з інформацією про заходи безпеки з питань цивільного захисту</t>
  </si>
  <si>
    <t>7.1. Придбання для піротехнічних підрозділів Міжрегіонального центру гуманітарного розмінування та швидкого реагування ДСНС України (далі - МЦГР та ШР ДСНС України) пально-мастильних матеріалів (автомобільний бензин А-92, дизельне пальне, мастила)</t>
  </si>
  <si>
    <t>Забезпечення постійної готовності техніки для використання  за призначенням</t>
  </si>
  <si>
    <t>7.2. Закупівля сучасних транспортних засобів для проведення робіт із гуманітарного розмінування для МЦГР та ШР ДСНС України (піротехнічний автомобіль (ОП-М) із броньованим захистом, піротехнічна машина легкого типу (ПМ-Л) із броньованим захистом, оперативна піротехнічна машина на базі вантажопасажирських мікроавтобусів, сідельний тягач з низькорамним напівпричепом, пересувна водолазна транспортна барокамера, робочий орган для машини механізованого розмінування Armtrac)</t>
  </si>
  <si>
    <t xml:space="preserve">5.16. Реалізація проєкту "Реконструкція будівлі гаражу на три бокси літ. "А-1" для розміщення центру безпеки, Харківська область Харківський район, Вільхівська територіальна громада, с. Вільхівка,  вул. Центральна, 1 "Коригування" </t>
  </si>
  <si>
    <r>
      <rPr>
        <sz val="11"/>
        <rFont val="Times New Roman"/>
        <family val="1"/>
        <charset val="204"/>
      </rPr>
      <t>ДЦЗ ХОД(В)А, ГУ ДСНС України у Харківській області, Куп'янська районна державна (військова) адміністрація, Шевченківська селищна рада (Шевченківська селищна військова адміністрація Куп'янського району Харківської області)</t>
    </r>
    <r>
      <rPr>
        <sz val="12"/>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</si>
</sst>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_-* #,##0.0\ _₽_-;\-* #,##0.0\ _₽_-;_-* &quot;-&quot;??\ _₽_-;_-@_-"/>
    <numFmt numFmtId="166" formatCode="_-* #,##0\ _₽_-;\-* #,##0\ _₽_-;_-* &quot;-&quot;??\ _₽_-;_-@_-"/>
    <numFmt numFmtId="167" formatCode="_-* #,##0.000\ _₽_-;\-* #,##0.000\ _₽_-;_-* &quot;-&quot;??\ _₽_-;_-@_-"/>
    <numFmt numFmtId="168" formatCode="_-* #,##0.000\ _₽_-;\-* #,##0.000\ _₽_-;_-* &quot;-&quot;???\ _₽_-;_-@_-"/>
    <numFmt numFmtId="169" formatCode="0.000"/>
  </numFmts>
  <fonts count="12" x14ac:knownFonts="1">
    <font>
      <sz val="11"/>
      <color theme="1"/>
      <name val="Calibri"/>
      <family val="2"/>
      <charset val="204"/>
      <scheme val="minor"/>
    </font>
    <font>
      <sz val="14"/>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Calibri"/>
      <family val="2"/>
      <charset val="204"/>
      <scheme val="minor"/>
    </font>
    <font>
      <sz val="14"/>
      <color theme="1"/>
      <name val="Times New Roman"/>
      <family val="1"/>
      <charset val="204"/>
    </font>
    <font>
      <sz val="12"/>
      <color theme="1"/>
      <name val="Calibri"/>
      <family val="2"/>
      <charset val="204"/>
      <scheme val="minor"/>
    </font>
    <font>
      <b/>
      <sz val="12"/>
      <name val="Times New Roman"/>
      <family val="1"/>
      <charset val="204"/>
    </font>
    <font>
      <sz val="12"/>
      <name val="Times New Roman"/>
      <family val="1"/>
      <charset val="204"/>
    </font>
    <font>
      <b/>
      <sz val="10"/>
      <color theme="1"/>
      <name val="Times New Roman"/>
      <family val="1"/>
      <charset val="204"/>
    </font>
    <font>
      <b/>
      <sz val="11"/>
      <color theme="1"/>
      <name val="Times New Roman"/>
      <family val="1"/>
      <charset val="204"/>
    </font>
    <font>
      <sz val="1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164" fontId="4" fillId="0" borderId="0" applyFont="0" applyFill="0" applyBorder="0" applyAlignment="0" applyProtection="0"/>
  </cellStyleXfs>
  <cellXfs count="48">
    <xf numFmtId="0" fontId="0" fillId="0" borderId="0" xfId="0"/>
    <xf numFmtId="0" fontId="1" fillId="0" borderId="0" xfId="0" applyFont="1"/>
    <xf numFmtId="0" fontId="2" fillId="0" borderId="1" xfId="0" applyFont="1" applyBorder="1" applyAlignment="1">
      <alignment vertical="top"/>
    </xf>
    <xf numFmtId="167" fontId="2" fillId="0" borderId="1" xfId="1" applyNumberFormat="1" applyFont="1" applyFill="1" applyBorder="1" applyAlignment="1">
      <alignment vertical="top"/>
    </xf>
    <xf numFmtId="166" fontId="0" fillId="0" borderId="0" xfId="0" applyNumberFormat="1"/>
    <xf numFmtId="0" fontId="2" fillId="0" borderId="1" xfId="0" applyFont="1" applyBorder="1" applyAlignment="1">
      <alignment horizontal="center" vertical="top" wrapText="1"/>
    </xf>
    <xf numFmtId="167" fontId="2" fillId="0" borderId="1" xfId="1" applyNumberFormat="1" applyFont="1" applyFill="1" applyBorder="1" applyAlignment="1">
      <alignment vertical="top" wrapText="1"/>
    </xf>
    <xf numFmtId="167" fontId="2" fillId="0" borderId="1" xfId="1" applyNumberFormat="1" applyFont="1" applyFill="1" applyBorder="1" applyAlignment="1">
      <alignment horizontal="center" vertical="top" wrapText="1"/>
    </xf>
    <xf numFmtId="166" fontId="2" fillId="0" borderId="1"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top" wrapText="1"/>
    </xf>
    <xf numFmtId="167" fontId="3" fillId="0" borderId="1" xfId="0" applyNumberFormat="1" applyFont="1" applyBorder="1" applyAlignment="1">
      <alignment horizontal="center" vertical="top" wrapText="1"/>
    </xf>
    <xf numFmtId="167" fontId="3" fillId="0" borderId="1" xfId="1" applyNumberFormat="1" applyFont="1" applyFill="1" applyBorder="1" applyAlignment="1">
      <alignment horizontal="center" vertical="top" wrapText="1"/>
    </xf>
    <xf numFmtId="169" fontId="2" fillId="0" borderId="1" xfId="0" applyNumberFormat="1" applyFont="1" applyBorder="1" applyAlignment="1">
      <alignment horizontal="center" vertical="top" wrapText="1"/>
    </xf>
    <xf numFmtId="0" fontId="2" fillId="0" borderId="1" xfId="0" applyFont="1" applyBorder="1" applyAlignment="1">
      <alignment horizontal="left" vertical="top" wrapText="1"/>
    </xf>
    <xf numFmtId="167" fontId="2" fillId="0" borderId="1" xfId="1" applyNumberFormat="1" applyFont="1" applyFill="1" applyBorder="1" applyAlignment="1">
      <alignment horizontal="center" vertical="top"/>
    </xf>
    <xf numFmtId="0" fontId="2" fillId="0" borderId="0" xfId="0" applyFont="1" applyAlignment="1">
      <alignment vertical="top"/>
    </xf>
    <xf numFmtId="167" fontId="3" fillId="0" borderId="1" xfId="1" applyNumberFormat="1" applyFont="1" applyFill="1" applyBorder="1" applyAlignment="1">
      <alignment vertical="top"/>
    </xf>
    <xf numFmtId="0" fontId="3" fillId="0" borderId="0" xfId="0" applyFont="1" applyAlignment="1">
      <alignment horizontal="left" vertical="top" wrapText="1"/>
    </xf>
    <xf numFmtId="168" fontId="3" fillId="0" borderId="0" xfId="0" applyNumberFormat="1" applyFont="1" applyAlignment="1">
      <alignment vertical="top"/>
    </xf>
    <xf numFmtId="0" fontId="3" fillId="0" borderId="1" xfId="0" applyFont="1" applyBorder="1" applyAlignment="1">
      <alignment horizontal="center" vertical="top" wrapText="1"/>
    </xf>
    <xf numFmtId="0" fontId="2" fillId="0" borderId="1" xfId="0" applyFont="1" applyBorder="1" applyAlignment="1">
      <alignment horizontal="center"/>
    </xf>
    <xf numFmtId="0" fontId="2" fillId="0" borderId="2" xfId="0" applyFont="1" applyBorder="1" applyAlignment="1">
      <alignment vertical="top"/>
    </xf>
    <xf numFmtId="0" fontId="2" fillId="0" borderId="1" xfId="0" applyFont="1" applyBorder="1" applyAlignment="1">
      <alignment horizontal="center" vertical="top"/>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167" fontId="8" fillId="0"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168" fontId="9" fillId="0" borderId="1" xfId="0" applyNumberFormat="1" applyFont="1" applyBorder="1" applyAlignment="1">
      <alignment vertical="top"/>
    </xf>
    <xf numFmtId="0" fontId="3" fillId="0" borderId="1" xfId="0" applyFont="1" applyBorder="1" applyAlignment="1">
      <alignment horizontal="center" vertical="top" wrapText="1"/>
    </xf>
    <xf numFmtId="167" fontId="9" fillId="0" borderId="1" xfId="1" applyNumberFormat="1" applyFont="1" applyFill="1" applyBorder="1" applyAlignment="1">
      <alignment horizontal="center" vertical="top" wrapText="1"/>
    </xf>
    <xf numFmtId="167" fontId="10" fillId="0" borderId="1" xfId="1" applyNumberFormat="1" applyFont="1" applyFill="1" applyBorder="1" applyAlignment="1">
      <alignment vertical="top"/>
    </xf>
    <xf numFmtId="168" fontId="10" fillId="0" borderId="1" xfId="0" applyNumberFormat="1"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5" fillId="0" borderId="0" xfId="0" applyFont="1" applyAlignment="1">
      <alignment horizontal="center"/>
    </xf>
    <xf numFmtId="0" fontId="5" fillId="0" borderId="0" xfId="0" applyFont="1" applyAlignment="1">
      <alignment horizontal="left"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2" xfId="0" applyFont="1" applyBorder="1" applyAlignment="1">
      <alignment horizontal="center" vertical="top"/>
    </xf>
    <xf numFmtId="0" fontId="3" fillId="0" borderId="1" xfId="0" applyFont="1" applyBorder="1" applyAlignment="1">
      <alignment horizontal="left" vertical="top" wrapText="1"/>
    </xf>
    <xf numFmtId="0" fontId="8" fillId="0" borderId="1" xfId="0" applyFont="1" applyBorder="1" applyAlignment="1">
      <alignment horizontal="center" vertical="top" wrapText="1"/>
    </xf>
    <xf numFmtId="0" fontId="7" fillId="0" borderId="0" xfId="0" applyFont="1" applyAlignment="1">
      <alignment horizontal="center" vertical="top"/>
    </xf>
    <xf numFmtId="0" fontId="3" fillId="0" borderId="1" xfId="0" applyFont="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600075</xdr:colOff>
      <xdr:row>5</xdr:row>
      <xdr:rowOff>590550</xdr:rowOff>
    </xdr:from>
    <xdr:ext cx="184731" cy="264560"/>
    <xdr:sp macro="" textlink="">
      <xdr:nvSpPr>
        <xdr:cNvPr id="2" name="TextBox 1">
          <a:extLst>
            <a:ext uri="{FF2B5EF4-FFF2-40B4-BE49-F238E27FC236}">
              <a16:creationId xmlns:a16="http://schemas.microsoft.com/office/drawing/2014/main" xmlns="" id="{2F8F46DB-7BC6-B4CA-9513-5A3380B8B552}"/>
            </a:ext>
          </a:extLst>
        </xdr:cNvPr>
        <xdr:cNvSpPr txBox="1"/>
      </xdr:nvSpPr>
      <xdr:spPr>
        <a:xfrm>
          <a:off x="7439025"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uk-UA"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tabSelected="1" view="pageBreakPreview" zoomScale="91" zoomScaleSheetLayoutView="91" workbookViewId="0">
      <selection activeCell="I6" sqref="I6"/>
    </sheetView>
  </sheetViews>
  <sheetFormatPr defaultRowHeight="15.75" x14ac:dyDescent="0.25"/>
  <cols>
    <col min="1" max="1" width="3.85546875" style="24" customWidth="1"/>
    <col min="2" max="2" width="17.28515625" style="2" customWidth="1"/>
    <col min="3" max="3" width="33" style="2" customWidth="1"/>
    <col min="4" max="4" width="11.7109375" style="2" customWidth="1"/>
    <col min="5" max="5" width="20.140625" style="2" customWidth="1"/>
    <col min="6" max="6" width="17.42578125" style="2" customWidth="1"/>
    <col min="7" max="7" width="17.7109375" style="2" customWidth="1"/>
    <col min="8" max="8" width="15.7109375" style="2" customWidth="1"/>
    <col min="9" max="9" width="15.42578125" style="2" customWidth="1"/>
    <col min="10" max="10" width="15.140625" style="2" customWidth="1"/>
    <col min="11" max="11" width="22.7109375" style="2" customWidth="1"/>
    <col min="12" max="12" width="27.7109375" hidden="1" customWidth="1"/>
    <col min="13" max="13" width="14.7109375" customWidth="1"/>
  </cols>
  <sheetData>
    <row r="1" spans="1:12" ht="19.899999999999999" customHeight="1" x14ac:dyDescent="0.25">
      <c r="A1" s="46" t="s">
        <v>75</v>
      </c>
      <c r="B1" s="46"/>
      <c r="C1" s="46"/>
      <c r="D1" s="46"/>
      <c r="E1" s="46"/>
      <c r="F1" s="46"/>
      <c r="G1" s="46"/>
      <c r="H1" s="46"/>
      <c r="I1" s="46"/>
      <c r="J1" s="46"/>
      <c r="K1" s="46"/>
    </row>
    <row r="2" spans="1:12" ht="40.9" customHeight="1" x14ac:dyDescent="0.3">
      <c r="A2" s="47" t="s">
        <v>41</v>
      </c>
      <c r="B2" s="47" t="s">
        <v>72</v>
      </c>
      <c r="C2" s="47" t="s">
        <v>63</v>
      </c>
      <c r="D2" s="47" t="s">
        <v>44</v>
      </c>
      <c r="E2" s="47" t="s">
        <v>45</v>
      </c>
      <c r="F2" s="47" t="s">
        <v>64</v>
      </c>
      <c r="G2" s="47" t="s">
        <v>2</v>
      </c>
      <c r="H2" s="47" t="s">
        <v>0</v>
      </c>
      <c r="I2" s="47"/>
      <c r="J2" s="47"/>
      <c r="K2" s="47" t="s">
        <v>1</v>
      </c>
      <c r="L2" s="1"/>
    </row>
    <row r="3" spans="1:12" ht="36.6" customHeight="1" x14ac:dyDescent="0.3">
      <c r="A3" s="47"/>
      <c r="B3" s="47"/>
      <c r="C3" s="47"/>
      <c r="D3" s="47"/>
      <c r="E3" s="47"/>
      <c r="F3" s="47"/>
      <c r="G3" s="47"/>
      <c r="H3" s="19">
        <v>2024</v>
      </c>
      <c r="I3" s="19">
        <v>2025</v>
      </c>
      <c r="J3" s="19">
        <v>2026</v>
      </c>
      <c r="K3" s="47"/>
      <c r="L3" s="1"/>
    </row>
    <row r="4" spans="1:12" ht="14.25" customHeight="1" x14ac:dyDescent="0.3">
      <c r="A4" s="33">
        <v>1</v>
      </c>
      <c r="B4" s="33">
        <v>2</v>
      </c>
      <c r="C4" s="33">
        <v>3</v>
      </c>
      <c r="D4" s="33">
        <v>4</v>
      </c>
      <c r="E4" s="33">
        <v>5</v>
      </c>
      <c r="F4" s="33">
        <v>6</v>
      </c>
      <c r="G4" s="33">
        <v>7</v>
      </c>
      <c r="H4" s="33">
        <v>8</v>
      </c>
      <c r="I4" s="33">
        <v>9</v>
      </c>
      <c r="J4" s="33">
        <v>10</v>
      </c>
      <c r="K4" s="33">
        <v>11</v>
      </c>
      <c r="L4" s="1"/>
    </row>
    <row r="5" spans="1:12" ht="109.15" customHeight="1" x14ac:dyDescent="0.3">
      <c r="A5" s="37" t="s">
        <v>42</v>
      </c>
      <c r="B5" s="38" t="s">
        <v>43</v>
      </c>
      <c r="C5" s="13" t="s">
        <v>12</v>
      </c>
      <c r="D5" s="5" t="s">
        <v>46</v>
      </c>
      <c r="E5" s="5" t="s">
        <v>9</v>
      </c>
      <c r="F5" s="5" t="s">
        <v>26</v>
      </c>
      <c r="G5" s="6">
        <f>H5+I5+J5</f>
        <v>48663.65</v>
      </c>
      <c r="H5" s="7">
        <v>48663.65</v>
      </c>
      <c r="I5" s="8">
        <v>0</v>
      </c>
      <c r="J5" s="9">
        <v>0</v>
      </c>
      <c r="K5" s="38" t="s">
        <v>29</v>
      </c>
      <c r="L5" s="1"/>
    </row>
    <row r="6" spans="1:12" ht="116.25" customHeight="1" x14ac:dyDescent="0.3">
      <c r="A6" s="37"/>
      <c r="B6" s="38"/>
      <c r="C6" s="13" t="s">
        <v>13</v>
      </c>
      <c r="D6" s="5" t="s">
        <v>47</v>
      </c>
      <c r="E6" s="5" t="s">
        <v>10</v>
      </c>
      <c r="F6" s="5" t="s">
        <v>26</v>
      </c>
      <c r="G6" s="6">
        <f>H6+I6+J6</f>
        <v>21110.044999999998</v>
      </c>
      <c r="H6" s="7">
        <v>0</v>
      </c>
      <c r="I6" s="7">
        <v>21110.044999999998</v>
      </c>
      <c r="J6" s="7">
        <v>0</v>
      </c>
      <c r="K6" s="38"/>
      <c r="L6" s="1"/>
    </row>
    <row r="7" spans="1:12" ht="36.6" customHeight="1" x14ac:dyDescent="0.3">
      <c r="A7" s="20"/>
      <c r="B7" s="44" t="s">
        <v>4</v>
      </c>
      <c r="C7" s="44"/>
      <c r="D7" s="44"/>
      <c r="E7" s="44"/>
      <c r="F7" s="44"/>
      <c r="G7" s="10">
        <f>G5+G6</f>
        <v>69773.695000000007</v>
      </c>
      <c r="H7" s="10">
        <f t="shared" ref="H7:J7" si="0">H5+H6</f>
        <v>48663.65</v>
      </c>
      <c r="I7" s="10">
        <f t="shared" si="0"/>
        <v>21110.044999999998</v>
      </c>
      <c r="J7" s="10">
        <f t="shared" si="0"/>
        <v>0</v>
      </c>
      <c r="K7" s="19"/>
      <c r="L7" s="1"/>
    </row>
    <row r="8" spans="1:12" ht="78" customHeight="1" x14ac:dyDescent="0.3">
      <c r="A8" s="37" t="s">
        <v>48</v>
      </c>
      <c r="B8" s="38" t="s">
        <v>49</v>
      </c>
      <c r="C8" s="13" t="s">
        <v>15</v>
      </c>
      <c r="D8" s="5" t="s">
        <v>50</v>
      </c>
      <c r="E8" s="5" t="s">
        <v>10</v>
      </c>
      <c r="F8" s="5" t="s">
        <v>3</v>
      </c>
      <c r="G8" s="7">
        <f>H8+I8+J8</f>
        <v>3101</v>
      </c>
      <c r="H8" s="7">
        <v>936</v>
      </c>
      <c r="I8" s="7">
        <v>1030</v>
      </c>
      <c r="J8" s="7">
        <v>1135</v>
      </c>
      <c r="K8" s="38" t="s">
        <v>14</v>
      </c>
      <c r="L8" s="1"/>
    </row>
    <row r="9" spans="1:12" ht="110.45" customHeight="1" x14ac:dyDescent="0.3">
      <c r="A9" s="37"/>
      <c r="B9" s="38"/>
      <c r="C9" s="13" t="s">
        <v>16</v>
      </c>
      <c r="D9" s="5" t="s">
        <v>50</v>
      </c>
      <c r="E9" s="5" t="s">
        <v>10</v>
      </c>
      <c r="F9" s="5" t="s">
        <v>3</v>
      </c>
      <c r="G9" s="7">
        <f>H9+I9+J9</f>
        <v>331</v>
      </c>
      <c r="H9" s="7">
        <v>100</v>
      </c>
      <c r="I9" s="7">
        <v>110</v>
      </c>
      <c r="J9" s="7">
        <v>121</v>
      </c>
      <c r="K9" s="38"/>
      <c r="L9" s="1"/>
    </row>
    <row r="10" spans="1:12" ht="36.6" customHeight="1" x14ac:dyDescent="0.3">
      <c r="A10" s="20"/>
      <c r="B10" s="44" t="s">
        <v>5</v>
      </c>
      <c r="C10" s="44"/>
      <c r="D10" s="44"/>
      <c r="E10" s="44"/>
      <c r="F10" s="44"/>
      <c r="G10" s="11">
        <f>G8+G9</f>
        <v>3432</v>
      </c>
      <c r="H10" s="11">
        <f t="shared" ref="H10:J10" si="1">H8+H9</f>
        <v>1036</v>
      </c>
      <c r="I10" s="11">
        <f t="shared" si="1"/>
        <v>1140</v>
      </c>
      <c r="J10" s="11">
        <f t="shared" si="1"/>
        <v>1256</v>
      </c>
      <c r="K10" s="19"/>
      <c r="L10" s="1"/>
    </row>
    <row r="11" spans="1:12" ht="43.5" customHeight="1" x14ac:dyDescent="0.3">
      <c r="A11" s="37" t="s">
        <v>51</v>
      </c>
      <c r="B11" s="38" t="s">
        <v>81</v>
      </c>
      <c r="C11" s="13" t="s">
        <v>83</v>
      </c>
      <c r="D11" s="5" t="s">
        <v>52</v>
      </c>
      <c r="E11" s="5" t="s">
        <v>10</v>
      </c>
      <c r="F11" s="5" t="s">
        <v>3</v>
      </c>
      <c r="G11" s="12">
        <f>H11+I11+J11</f>
        <v>35</v>
      </c>
      <c r="H11" s="9">
        <v>0</v>
      </c>
      <c r="I11" s="9">
        <v>0</v>
      </c>
      <c r="J11" s="7">
        <v>35</v>
      </c>
      <c r="K11" s="38" t="s">
        <v>82</v>
      </c>
      <c r="L11" s="1"/>
    </row>
    <row r="12" spans="1:12" ht="37.9" customHeight="1" x14ac:dyDescent="0.3">
      <c r="A12" s="37"/>
      <c r="B12" s="38"/>
      <c r="C12" s="13" t="s">
        <v>84</v>
      </c>
      <c r="D12" s="5" t="s">
        <v>47</v>
      </c>
      <c r="E12" s="5" t="s">
        <v>10</v>
      </c>
      <c r="F12" s="5" t="s">
        <v>3</v>
      </c>
      <c r="G12" s="12">
        <f t="shared" ref="G12:G28" si="2">H12+I12+J12</f>
        <v>100</v>
      </c>
      <c r="H12" s="9">
        <v>0</v>
      </c>
      <c r="I12" s="12">
        <v>100</v>
      </c>
      <c r="J12" s="9">
        <v>0</v>
      </c>
      <c r="K12" s="38"/>
      <c r="L12" s="1"/>
    </row>
    <row r="13" spans="1:12" ht="52.9" customHeight="1" x14ac:dyDescent="0.3">
      <c r="A13" s="37"/>
      <c r="B13" s="38"/>
      <c r="C13" s="13" t="s">
        <v>17</v>
      </c>
      <c r="D13" s="5" t="s">
        <v>52</v>
      </c>
      <c r="E13" s="5" t="s">
        <v>10</v>
      </c>
      <c r="F13" s="5" t="s">
        <v>3</v>
      </c>
      <c r="G13" s="12">
        <f t="shared" si="2"/>
        <v>270</v>
      </c>
      <c r="H13" s="9">
        <v>0</v>
      </c>
      <c r="I13" s="9">
        <v>0</v>
      </c>
      <c r="J13" s="7">
        <v>270</v>
      </c>
      <c r="K13" s="38"/>
      <c r="L13" s="1"/>
    </row>
    <row r="14" spans="1:12" ht="39" customHeight="1" x14ac:dyDescent="0.3">
      <c r="A14" s="37"/>
      <c r="B14" s="38"/>
      <c r="C14" s="13" t="s">
        <v>85</v>
      </c>
      <c r="D14" s="5" t="s">
        <v>47</v>
      </c>
      <c r="E14" s="5" t="s">
        <v>10</v>
      </c>
      <c r="F14" s="5" t="s">
        <v>3</v>
      </c>
      <c r="G14" s="12">
        <f t="shared" si="2"/>
        <v>150</v>
      </c>
      <c r="H14" s="9">
        <v>0</v>
      </c>
      <c r="I14" s="7">
        <v>150</v>
      </c>
      <c r="J14" s="9">
        <v>0</v>
      </c>
      <c r="K14" s="38" t="s">
        <v>82</v>
      </c>
      <c r="L14" s="1"/>
    </row>
    <row r="15" spans="1:12" ht="31.15" customHeight="1" x14ac:dyDescent="0.3">
      <c r="A15" s="37"/>
      <c r="B15" s="38"/>
      <c r="C15" s="13" t="s">
        <v>86</v>
      </c>
      <c r="D15" s="5" t="s">
        <v>50</v>
      </c>
      <c r="E15" s="5" t="s">
        <v>10</v>
      </c>
      <c r="F15" s="5" t="s">
        <v>3</v>
      </c>
      <c r="G15" s="12">
        <f t="shared" si="2"/>
        <v>35</v>
      </c>
      <c r="H15" s="12">
        <v>10</v>
      </c>
      <c r="I15" s="12">
        <v>12</v>
      </c>
      <c r="J15" s="12">
        <v>13</v>
      </c>
      <c r="K15" s="38"/>
      <c r="L15" s="1"/>
    </row>
    <row r="16" spans="1:12" ht="60.6" customHeight="1" x14ac:dyDescent="0.3">
      <c r="A16" s="37"/>
      <c r="B16" s="38"/>
      <c r="C16" s="13" t="s">
        <v>18</v>
      </c>
      <c r="D16" s="5" t="s">
        <v>52</v>
      </c>
      <c r="E16" s="5" t="s">
        <v>10</v>
      </c>
      <c r="F16" s="5" t="s">
        <v>3</v>
      </c>
      <c r="G16" s="12">
        <f t="shared" si="2"/>
        <v>255</v>
      </c>
      <c r="H16" s="9">
        <v>0</v>
      </c>
      <c r="I16" s="9">
        <v>0</v>
      </c>
      <c r="J16" s="12">
        <v>255</v>
      </c>
      <c r="K16" s="38"/>
      <c r="L16" s="1"/>
    </row>
    <row r="17" spans="1:12" ht="60" customHeight="1" x14ac:dyDescent="0.3">
      <c r="A17" s="37"/>
      <c r="B17" s="38"/>
      <c r="C17" s="13" t="s">
        <v>19</v>
      </c>
      <c r="D17" s="5" t="s">
        <v>47</v>
      </c>
      <c r="E17" s="5" t="s">
        <v>10</v>
      </c>
      <c r="F17" s="5" t="s">
        <v>3</v>
      </c>
      <c r="G17" s="12">
        <f t="shared" si="2"/>
        <v>90</v>
      </c>
      <c r="H17" s="9">
        <v>0</v>
      </c>
      <c r="I17" s="7">
        <v>90</v>
      </c>
      <c r="J17" s="9">
        <v>0</v>
      </c>
      <c r="K17" s="38"/>
      <c r="L17" s="1"/>
    </row>
    <row r="18" spans="1:12" ht="92.45" customHeight="1" x14ac:dyDescent="0.3">
      <c r="A18" s="37"/>
      <c r="B18" s="38"/>
      <c r="C18" s="13" t="s">
        <v>87</v>
      </c>
      <c r="D18" s="5" t="s">
        <v>47</v>
      </c>
      <c r="E18" s="5" t="s">
        <v>10</v>
      </c>
      <c r="F18" s="5" t="s">
        <v>3</v>
      </c>
      <c r="G18" s="12">
        <f t="shared" si="2"/>
        <v>100</v>
      </c>
      <c r="H18" s="9">
        <v>0</v>
      </c>
      <c r="I18" s="7">
        <v>100</v>
      </c>
      <c r="J18" s="9">
        <v>0</v>
      </c>
      <c r="K18" s="38"/>
      <c r="L18" s="1"/>
    </row>
    <row r="19" spans="1:12" ht="76.150000000000006" customHeight="1" x14ac:dyDescent="0.3">
      <c r="A19" s="37"/>
      <c r="B19" s="38"/>
      <c r="C19" s="13" t="s">
        <v>88</v>
      </c>
      <c r="D19" s="5" t="s">
        <v>47</v>
      </c>
      <c r="E19" s="5" t="s">
        <v>10</v>
      </c>
      <c r="F19" s="5" t="s">
        <v>3</v>
      </c>
      <c r="G19" s="12">
        <f t="shared" si="2"/>
        <v>750</v>
      </c>
      <c r="H19" s="9">
        <v>0</v>
      </c>
      <c r="I19" s="7">
        <v>750</v>
      </c>
      <c r="J19" s="9">
        <v>0</v>
      </c>
      <c r="K19" s="38"/>
      <c r="L19" s="1"/>
    </row>
    <row r="20" spans="1:12" ht="54.6" customHeight="1" x14ac:dyDescent="0.3">
      <c r="A20" s="37"/>
      <c r="B20" s="38"/>
      <c r="C20" s="13" t="s">
        <v>65</v>
      </c>
      <c r="D20" s="5" t="s">
        <v>46</v>
      </c>
      <c r="E20" s="5" t="s">
        <v>10</v>
      </c>
      <c r="F20" s="5" t="s">
        <v>3</v>
      </c>
      <c r="G20" s="12">
        <f t="shared" ref="G20:G21" si="3">H20+I20+J20</f>
        <v>450</v>
      </c>
      <c r="H20" s="7">
        <v>450</v>
      </c>
      <c r="I20" s="7">
        <v>0</v>
      </c>
      <c r="J20" s="9">
        <v>0</v>
      </c>
      <c r="K20" s="38"/>
      <c r="L20" s="1"/>
    </row>
    <row r="21" spans="1:12" ht="52.15" customHeight="1" x14ac:dyDescent="0.3">
      <c r="A21" s="37"/>
      <c r="B21" s="38"/>
      <c r="C21" s="13" t="s">
        <v>73</v>
      </c>
      <c r="D21" s="5" t="s">
        <v>46</v>
      </c>
      <c r="E21" s="5" t="s">
        <v>10</v>
      </c>
      <c r="F21" s="5" t="s">
        <v>3</v>
      </c>
      <c r="G21" s="7">
        <f t="shared" si="3"/>
        <v>1700</v>
      </c>
      <c r="H21" s="7">
        <v>1700</v>
      </c>
      <c r="I21" s="7">
        <v>0</v>
      </c>
      <c r="J21" s="9">
        <v>0</v>
      </c>
      <c r="K21" s="38"/>
      <c r="L21" s="1"/>
    </row>
    <row r="22" spans="1:12" ht="93.6" customHeight="1" x14ac:dyDescent="0.3">
      <c r="A22" s="37"/>
      <c r="B22" s="38"/>
      <c r="C22" s="13" t="s">
        <v>34</v>
      </c>
      <c r="D22" s="5" t="s">
        <v>52</v>
      </c>
      <c r="E22" s="5" t="s">
        <v>10</v>
      </c>
      <c r="F22" s="5" t="s">
        <v>3</v>
      </c>
      <c r="G22" s="12">
        <f t="shared" si="2"/>
        <v>730</v>
      </c>
      <c r="H22" s="9">
        <v>0</v>
      </c>
      <c r="I22" s="9">
        <v>0</v>
      </c>
      <c r="J22" s="7">
        <v>730</v>
      </c>
      <c r="K22" s="38"/>
      <c r="L22" s="1"/>
    </row>
    <row r="23" spans="1:12" ht="30.6" customHeight="1" x14ac:dyDescent="0.3">
      <c r="A23" s="37"/>
      <c r="B23" s="38"/>
      <c r="C23" s="13" t="s">
        <v>35</v>
      </c>
      <c r="D23" s="5" t="s">
        <v>46</v>
      </c>
      <c r="E23" s="5" t="s">
        <v>10</v>
      </c>
      <c r="F23" s="5" t="s">
        <v>3</v>
      </c>
      <c r="G23" s="12">
        <f t="shared" si="2"/>
        <v>110</v>
      </c>
      <c r="H23" s="7">
        <v>110</v>
      </c>
      <c r="I23" s="9">
        <v>0</v>
      </c>
      <c r="J23" s="9">
        <v>0</v>
      </c>
      <c r="K23" s="38"/>
      <c r="L23" s="1"/>
    </row>
    <row r="24" spans="1:12" ht="109.9" customHeight="1" x14ac:dyDescent="0.3">
      <c r="A24" s="37"/>
      <c r="B24" s="38"/>
      <c r="C24" s="13" t="s">
        <v>89</v>
      </c>
      <c r="D24" s="5" t="s">
        <v>47</v>
      </c>
      <c r="E24" s="5" t="s">
        <v>10</v>
      </c>
      <c r="F24" s="5" t="s">
        <v>3</v>
      </c>
      <c r="G24" s="12">
        <f t="shared" si="2"/>
        <v>50</v>
      </c>
      <c r="H24" s="9">
        <v>0</v>
      </c>
      <c r="I24" s="12">
        <v>50</v>
      </c>
      <c r="J24" s="9">
        <v>0</v>
      </c>
      <c r="K24" s="38"/>
      <c r="L24" s="1"/>
    </row>
    <row r="25" spans="1:12" ht="105.6" customHeight="1" x14ac:dyDescent="0.3">
      <c r="A25" s="37"/>
      <c r="B25" s="38"/>
      <c r="C25" s="13" t="s">
        <v>36</v>
      </c>
      <c r="D25" s="5" t="s">
        <v>47</v>
      </c>
      <c r="E25" s="5" t="s">
        <v>10</v>
      </c>
      <c r="F25" s="5" t="s">
        <v>3</v>
      </c>
      <c r="G25" s="12">
        <f t="shared" si="2"/>
        <v>120</v>
      </c>
      <c r="H25" s="9">
        <v>0</v>
      </c>
      <c r="I25" s="12">
        <v>120</v>
      </c>
      <c r="J25" s="9">
        <v>0</v>
      </c>
      <c r="K25" s="38" t="s">
        <v>82</v>
      </c>
      <c r="L25" s="1"/>
    </row>
    <row r="26" spans="1:12" ht="132.6" customHeight="1" x14ac:dyDescent="0.3">
      <c r="A26" s="37"/>
      <c r="B26" s="38"/>
      <c r="C26" s="13" t="s">
        <v>90</v>
      </c>
      <c r="D26" s="5" t="s">
        <v>52</v>
      </c>
      <c r="E26" s="5" t="s">
        <v>10</v>
      </c>
      <c r="F26" s="5" t="s">
        <v>3</v>
      </c>
      <c r="G26" s="12">
        <f t="shared" si="2"/>
        <v>120</v>
      </c>
      <c r="H26" s="9">
        <v>0</v>
      </c>
      <c r="I26" s="9">
        <v>0</v>
      </c>
      <c r="J26" s="7">
        <v>120</v>
      </c>
      <c r="K26" s="38"/>
      <c r="L26" s="1"/>
    </row>
    <row r="27" spans="1:12" ht="158.44999999999999" customHeight="1" x14ac:dyDescent="0.3">
      <c r="A27" s="37"/>
      <c r="B27" s="38"/>
      <c r="C27" s="13" t="s">
        <v>91</v>
      </c>
      <c r="D27" s="5" t="s">
        <v>52</v>
      </c>
      <c r="E27" s="5" t="s">
        <v>10</v>
      </c>
      <c r="F27" s="5" t="s">
        <v>3</v>
      </c>
      <c r="G27" s="12">
        <f t="shared" si="2"/>
        <v>815</v>
      </c>
      <c r="H27" s="9">
        <v>0</v>
      </c>
      <c r="I27" s="9">
        <v>0</v>
      </c>
      <c r="J27" s="7">
        <v>815</v>
      </c>
      <c r="K27" s="38"/>
      <c r="L27" s="1"/>
    </row>
    <row r="28" spans="1:12" ht="34.9" customHeight="1" x14ac:dyDescent="0.3">
      <c r="A28" s="37"/>
      <c r="B28" s="38"/>
      <c r="C28" s="13" t="s">
        <v>37</v>
      </c>
      <c r="D28" s="5" t="s">
        <v>46</v>
      </c>
      <c r="E28" s="5" t="s">
        <v>10</v>
      </c>
      <c r="F28" s="5" t="s">
        <v>3</v>
      </c>
      <c r="G28" s="12">
        <f t="shared" si="2"/>
        <v>50</v>
      </c>
      <c r="H28" s="7">
        <v>50</v>
      </c>
      <c r="I28" s="9">
        <v>0</v>
      </c>
      <c r="J28" s="9">
        <v>0</v>
      </c>
      <c r="K28" s="38"/>
      <c r="L28" s="1"/>
    </row>
    <row r="29" spans="1:12" ht="34.9" customHeight="1" x14ac:dyDescent="0.3">
      <c r="A29" s="20"/>
      <c r="B29" s="44" t="s">
        <v>6</v>
      </c>
      <c r="C29" s="44"/>
      <c r="D29" s="44"/>
      <c r="E29" s="44"/>
      <c r="F29" s="44"/>
      <c r="G29" s="11">
        <f>SUM(G11:G28)</f>
        <v>5930</v>
      </c>
      <c r="H29" s="11">
        <f t="shared" ref="H29:J29" si="4">SUM(H11:H28)</f>
        <v>2320</v>
      </c>
      <c r="I29" s="11">
        <f t="shared" si="4"/>
        <v>1372</v>
      </c>
      <c r="J29" s="11">
        <f t="shared" si="4"/>
        <v>2238</v>
      </c>
      <c r="K29" s="5"/>
      <c r="L29" s="1"/>
    </row>
    <row r="30" spans="1:12" ht="153" customHeight="1" x14ac:dyDescent="0.3">
      <c r="A30" s="22" t="s">
        <v>53</v>
      </c>
      <c r="B30" s="5" t="s">
        <v>54</v>
      </c>
      <c r="C30" s="13" t="s">
        <v>20</v>
      </c>
      <c r="D30" s="5" t="s">
        <v>50</v>
      </c>
      <c r="E30" s="5" t="s">
        <v>67</v>
      </c>
      <c r="F30" s="5" t="s">
        <v>3</v>
      </c>
      <c r="G30" s="7">
        <f>H30+I30+J30</f>
        <v>11399.780999999999</v>
      </c>
      <c r="H30" s="7">
        <v>3552.4690000000001</v>
      </c>
      <c r="I30" s="7">
        <v>3797.69</v>
      </c>
      <c r="J30" s="7">
        <v>4049.6219999999998</v>
      </c>
      <c r="K30" s="5" t="s">
        <v>30</v>
      </c>
      <c r="L30" s="1"/>
    </row>
    <row r="31" spans="1:12" ht="25.9" customHeight="1" x14ac:dyDescent="0.3">
      <c r="A31" s="20"/>
      <c r="B31" s="44" t="s">
        <v>7</v>
      </c>
      <c r="C31" s="44"/>
      <c r="D31" s="44"/>
      <c r="E31" s="44"/>
      <c r="F31" s="44"/>
      <c r="G31" s="10">
        <f>G30</f>
        <v>11399.780999999999</v>
      </c>
      <c r="H31" s="10">
        <f t="shared" ref="H31:J31" si="5">H30</f>
        <v>3552.4690000000001</v>
      </c>
      <c r="I31" s="10">
        <f t="shared" si="5"/>
        <v>3797.69</v>
      </c>
      <c r="J31" s="10">
        <f t="shared" si="5"/>
        <v>4049.6219999999998</v>
      </c>
      <c r="K31" s="5"/>
      <c r="L31" s="1"/>
    </row>
    <row r="32" spans="1:12" ht="210" customHeight="1" x14ac:dyDescent="0.3">
      <c r="A32" s="37" t="s">
        <v>55</v>
      </c>
      <c r="B32" s="38" t="s">
        <v>56</v>
      </c>
      <c r="C32" s="26" t="s">
        <v>92</v>
      </c>
      <c r="D32" s="27" t="s">
        <v>50</v>
      </c>
      <c r="E32" s="27" t="s">
        <v>21</v>
      </c>
      <c r="F32" s="27" t="s">
        <v>26</v>
      </c>
      <c r="G32" s="28">
        <f t="shared" ref="G32:G51" si="6">H32+I32+J32</f>
        <v>30000</v>
      </c>
      <c r="H32" s="28">
        <v>10000</v>
      </c>
      <c r="I32" s="28">
        <v>10000</v>
      </c>
      <c r="J32" s="28">
        <v>10000</v>
      </c>
      <c r="K32" s="45" t="s">
        <v>93</v>
      </c>
      <c r="L32" s="1"/>
    </row>
    <row r="33" spans="1:12" ht="175.15" customHeight="1" x14ac:dyDescent="0.3">
      <c r="A33" s="37"/>
      <c r="B33" s="38"/>
      <c r="C33" s="26" t="s">
        <v>94</v>
      </c>
      <c r="D33" s="27" t="s">
        <v>50</v>
      </c>
      <c r="E33" s="27" t="s">
        <v>22</v>
      </c>
      <c r="F33" s="27" t="s">
        <v>26</v>
      </c>
      <c r="G33" s="28">
        <f t="shared" si="6"/>
        <v>96000</v>
      </c>
      <c r="H33" s="28">
        <v>32000</v>
      </c>
      <c r="I33" s="28">
        <v>32000</v>
      </c>
      <c r="J33" s="28">
        <v>32000</v>
      </c>
      <c r="K33" s="45"/>
      <c r="L33" s="1"/>
    </row>
    <row r="34" spans="1:12" ht="110.45" customHeight="1" x14ac:dyDescent="0.3">
      <c r="A34" s="37"/>
      <c r="B34" s="38"/>
      <c r="C34" s="26" t="s">
        <v>95</v>
      </c>
      <c r="D34" s="27" t="s">
        <v>50</v>
      </c>
      <c r="E34" s="27" t="s">
        <v>22</v>
      </c>
      <c r="F34" s="27" t="s">
        <v>26</v>
      </c>
      <c r="G34" s="28">
        <f t="shared" si="6"/>
        <v>165000</v>
      </c>
      <c r="H34" s="28">
        <v>55000</v>
      </c>
      <c r="I34" s="28">
        <v>55000</v>
      </c>
      <c r="J34" s="28">
        <v>55000</v>
      </c>
      <c r="K34" s="45"/>
      <c r="L34" s="1"/>
    </row>
    <row r="35" spans="1:12" ht="106.9" customHeight="1" x14ac:dyDescent="0.3">
      <c r="A35" s="37"/>
      <c r="B35" s="38"/>
      <c r="C35" s="26" t="s">
        <v>66</v>
      </c>
      <c r="D35" s="27" t="s">
        <v>52</v>
      </c>
      <c r="E35" s="27" t="s">
        <v>22</v>
      </c>
      <c r="F35" s="27" t="s">
        <v>26</v>
      </c>
      <c r="G35" s="28">
        <f t="shared" si="6"/>
        <v>30000</v>
      </c>
      <c r="H35" s="28">
        <v>0</v>
      </c>
      <c r="I35" s="28">
        <v>0</v>
      </c>
      <c r="J35" s="28">
        <v>30000</v>
      </c>
      <c r="K35" s="45"/>
      <c r="L35" s="1"/>
    </row>
    <row r="36" spans="1:12" ht="107.45" customHeight="1" x14ac:dyDescent="0.3">
      <c r="A36" s="37"/>
      <c r="B36" s="38"/>
      <c r="C36" s="26" t="s">
        <v>68</v>
      </c>
      <c r="D36" s="27" t="s">
        <v>57</v>
      </c>
      <c r="E36" s="27" t="s">
        <v>22</v>
      </c>
      <c r="F36" s="27" t="s">
        <v>26</v>
      </c>
      <c r="G36" s="28">
        <f t="shared" si="6"/>
        <v>40000</v>
      </c>
      <c r="H36" s="28">
        <v>20000</v>
      </c>
      <c r="I36" s="28">
        <v>20000</v>
      </c>
      <c r="J36" s="28">
        <v>0</v>
      </c>
      <c r="K36" s="45"/>
      <c r="L36" s="1"/>
    </row>
    <row r="37" spans="1:12" ht="111.6" customHeight="1" x14ac:dyDescent="0.3">
      <c r="A37" s="37"/>
      <c r="B37" s="38"/>
      <c r="C37" s="26" t="s">
        <v>69</v>
      </c>
      <c r="D37" s="5" t="s">
        <v>58</v>
      </c>
      <c r="E37" s="5" t="s">
        <v>22</v>
      </c>
      <c r="F37" s="5" t="s">
        <v>26</v>
      </c>
      <c r="G37" s="7">
        <f t="shared" si="6"/>
        <v>4000</v>
      </c>
      <c r="H37" s="7">
        <v>0</v>
      </c>
      <c r="I37" s="7">
        <v>2000</v>
      </c>
      <c r="J37" s="7">
        <v>2000</v>
      </c>
      <c r="K37" s="38" t="s">
        <v>96</v>
      </c>
      <c r="L37" s="1"/>
    </row>
    <row r="38" spans="1:12" ht="93.6" customHeight="1" x14ac:dyDescent="0.3">
      <c r="A38" s="37"/>
      <c r="B38" s="38"/>
      <c r="C38" s="13" t="s">
        <v>97</v>
      </c>
      <c r="D38" s="5" t="s">
        <v>47</v>
      </c>
      <c r="E38" s="5" t="s">
        <v>22</v>
      </c>
      <c r="F38" s="5" t="s">
        <v>26</v>
      </c>
      <c r="G38" s="7">
        <f t="shared" si="6"/>
        <v>20000</v>
      </c>
      <c r="H38" s="7">
        <v>0</v>
      </c>
      <c r="I38" s="7">
        <v>20000</v>
      </c>
      <c r="J38" s="7">
        <v>0</v>
      </c>
      <c r="K38" s="38"/>
      <c r="L38" s="1"/>
    </row>
    <row r="39" spans="1:12" ht="98.25" customHeight="1" x14ac:dyDescent="0.3">
      <c r="A39" s="37"/>
      <c r="B39" s="38"/>
      <c r="C39" s="13" t="s">
        <v>38</v>
      </c>
      <c r="D39" s="5" t="s">
        <v>47</v>
      </c>
      <c r="E39" s="5" t="s">
        <v>22</v>
      </c>
      <c r="F39" s="5" t="s">
        <v>26</v>
      </c>
      <c r="G39" s="7">
        <f t="shared" si="6"/>
        <v>14000</v>
      </c>
      <c r="H39" s="7">
        <v>0</v>
      </c>
      <c r="I39" s="7">
        <v>14000</v>
      </c>
      <c r="J39" s="7">
        <v>0</v>
      </c>
      <c r="K39" s="38"/>
      <c r="L39" s="1"/>
    </row>
    <row r="40" spans="1:12" ht="95.25" customHeight="1" x14ac:dyDescent="0.3">
      <c r="A40" s="37"/>
      <c r="B40" s="38"/>
      <c r="C40" s="13" t="s">
        <v>98</v>
      </c>
      <c r="D40" s="5" t="s">
        <v>46</v>
      </c>
      <c r="E40" s="5" t="s">
        <v>22</v>
      </c>
      <c r="F40" s="5" t="s">
        <v>26</v>
      </c>
      <c r="G40" s="7">
        <f t="shared" si="6"/>
        <v>2000</v>
      </c>
      <c r="H40" s="7">
        <v>2000</v>
      </c>
      <c r="I40" s="7">
        <v>0</v>
      </c>
      <c r="J40" s="7">
        <v>0</v>
      </c>
      <c r="K40" s="38"/>
      <c r="L40" s="1"/>
    </row>
    <row r="41" spans="1:12" ht="98.25" customHeight="1" x14ac:dyDescent="0.3">
      <c r="A41" s="37"/>
      <c r="B41" s="38"/>
      <c r="C41" s="13" t="s">
        <v>39</v>
      </c>
      <c r="D41" s="5" t="s">
        <v>50</v>
      </c>
      <c r="E41" s="5" t="s">
        <v>22</v>
      </c>
      <c r="F41" s="5" t="s">
        <v>26</v>
      </c>
      <c r="G41" s="7">
        <f t="shared" ref="G41:G42" si="7">H41+I41+J41</f>
        <v>80000</v>
      </c>
      <c r="H41" s="7">
        <v>40000</v>
      </c>
      <c r="I41" s="7">
        <v>20000</v>
      </c>
      <c r="J41" s="7">
        <v>20000</v>
      </c>
      <c r="K41" s="38"/>
      <c r="L41" s="1"/>
    </row>
    <row r="42" spans="1:12" ht="224.25" customHeight="1" x14ac:dyDescent="0.3">
      <c r="A42" s="37"/>
      <c r="B42" s="38"/>
      <c r="C42" s="13" t="s">
        <v>77</v>
      </c>
      <c r="D42" s="31" t="s">
        <v>50</v>
      </c>
      <c r="E42" s="31" t="s">
        <v>22</v>
      </c>
      <c r="F42" s="31" t="s">
        <v>26</v>
      </c>
      <c r="G42" s="7">
        <f t="shared" si="7"/>
        <v>120000</v>
      </c>
      <c r="H42" s="7">
        <v>40000</v>
      </c>
      <c r="I42" s="7">
        <v>40000</v>
      </c>
      <c r="J42" s="7">
        <v>40000</v>
      </c>
      <c r="K42" s="38"/>
      <c r="L42" s="1"/>
    </row>
    <row r="43" spans="1:12" ht="93.75" customHeight="1" x14ac:dyDescent="0.3">
      <c r="A43" s="37"/>
      <c r="B43" s="38"/>
      <c r="C43" s="13" t="s">
        <v>78</v>
      </c>
      <c r="D43" s="5" t="s">
        <v>47</v>
      </c>
      <c r="E43" s="5" t="s">
        <v>22</v>
      </c>
      <c r="F43" s="5" t="s">
        <v>26</v>
      </c>
      <c r="G43" s="7">
        <f t="shared" si="6"/>
        <v>2200</v>
      </c>
      <c r="H43" s="7">
        <v>0</v>
      </c>
      <c r="I43" s="7">
        <v>2200</v>
      </c>
      <c r="J43" s="7">
        <v>0</v>
      </c>
      <c r="K43" s="38" t="s">
        <v>23</v>
      </c>
      <c r="L43" s="1"/>
    </row>
    <row r="44" spans="1:12" ht="143.25" customHeight="1" x14ac:dyDescent="0.3">
      <c r="A44" s="37"/>
      <c r="B44" s="38"/>
      <c r="C44" s="13" t="s">
        <v>99</v>
      </c>
      <c r="D44" s="5" t="s">
        <v>50</v>
      </c>
      <c r="E44" s="5" t="s">
        <v>22</v>
      </c>
      <c r="F44" s="5" t="s">
        <v>26</v>
      </c>
      <c r="G44" s="7">
        <f t="shared" si="6"/>
        <v>3100</v>
      </c>
      <c r="H44" s="7">
        <v>1700</v>
      </c>
      <c r="I44" s="7">
        <v>800</v>
      </c>
      <c r="J44" s="7">
        <v>600</v>
      </c>
      <c r="K44" s="38"/>
      <c r="L44" s="1"/>
    </row>
    <row r="45" spans="1:12" ht="202.5" customHeight="1" x14ac:dyDescent="0.3">
      <c r="A45" s="37"/>
      <c r="B45" s="38"/>
      <c r="C45" s="26" t="s">
        <v>79</v>
      </c>
      <c r="D45" s="5" t="s">
        <v>46</v>
      </c>
      <c r="E45" s="27" t="s">
        <v>116</v>
      </c>
      <c r="F45" s="5" t="s">
        <v>26</v>
      </c>
      <c r="G45" s="7">
        <f t="shared" si="6"/>
        <v>22000</v>
      </c>
      <c r="H45" s="7">
        <v>22000</v>
      </c>
      <c r="I45" s="7">
        <v>0</v>
      </c>
      <c r="J45" s="7">
        <v>0</v>
      </c>
      <c r="K45" s="38" t="s">
        <v>76</v>
      </c>
      <c r="L45" s="1"/>
    </row>
    <row r="46" spans="1:12" ht="282" customHeight="1" x14ac:dyDescent="0.3">
      <c r="A46" s="37"/>
      <c r="B46" s="38"/>
      <c r="C46" s="13" t="s">
        <v>80</v>
      </c>
      <c r="D46" s="5" t="s">
        <v>47</v>
      </c>
      <c r="E46" s="27" t="s">
        <v>100</v>
      </c>
      <c r="F46" s="5" t="s">
        <v>26</v>
      </c>
      <c r="G46" s="7">
        <f t="shared" si="6"/>
        <v>44000</v>
      </c>
      <c r="H46" s="7">
        <v>0</v>
      </c>
      <c r="I46" s="7">
        <v>44000</v>
      </c>
      <c r="J46" s="7">
        <v>0</v>
      </c>
      <c r="K46" s="38"/>
      <c r="L46" s="1"/>
    </row>
    <row r="47" spans="1:12" ht="129" customHeight="1" x14ac:dyDescent="0.3">
      <c r="A47" s="37"/>
      <c r="B47" s="38"/>
      <c r="C47" s="13" t="s">
        <v>115</v>
      </c>
      <c r="D47" s="5" t="s">
        <v>46</v>
      </c>
      <c r="E47" s="27" t="s">
        <v>101</v>
      </c>
      <c r="F47" s="5" t="s">
        <v>28</v>
      </c>
      <c r="G47" s="7">
        <f t="shared" si="6"/>
        <v>15192.671</v>
      </c>
      <c r="H47" s="7">
        <v>15192.671</v>
      </c>
      <c r="I47" s="7">
        <v>0</v>
      </c>
      <c r="J47" s="7">
        <v>0</v>
      </c>
      <c r="K47" s="38" t="s">
        <v>76</v>
      </c>
      <c r="L47" s="1"/>
    </row>
    <row r="48" spans="1:12" ht="124.9" customHeight="1" x14ac:dyDescent="0.3">
      <c r="A48" s="37"/>
      <c r="B48" s="38"/>
      <c r="C48" s="13" t="s">
        <v>103</v>
      </c>
      <c r="D48" s="5" t="s">
        <v>46</v>
      </c>
      <c r="E48" s="27" t="s">
        <v>102</v>
      </c>
      <c r="F48" s="5" t="s">
        <v>28</v>
      </c>
      <c r="G48" s="7">
        <f t="shared" si="6"/>
        <v>15121.338</v>
      </c>
      <c r="H48" s="7">
        <v>15121.338</v>
      </c>
      <c r="I48" s="7">
        <v>0</v>
      </c>
      <c r="J48" s="7">
        <v>0</v>
      </c>
      <c r="K48" s="38"/>
      <c r="L48" s="1"/>
    </row>
    <row r="49" spans="1:13" ht="123" customHeight="1" x14ac:dyDescent="0.3">
      <c r="A49" s="37"/>
      <c r="B49" s="38"/>
      <c r="C49" s="13" t="s">
        <v>105</v>
      </c>
      <c r="D49" s="5" t="s">
        <v>46</v>
      </c>
      <c r="E49" s="27" t="s">
        <v>70</v>
      </c>
      <c r="F49" s="5" t="s">
        <v>28</v>
      </c>
      <c r="G49" s="7">
        <f t="shared" si="6"/>
        <v>20000</v>
      </c>
      <c r="H49" s="7">
        <v>20000</v>
      </c>
      <c r="I49" s="7">
        <v>0</v>
      </c>
      <c r="J49" s="7">
        <v>0</v>
      </c>
      <c r="K49" s="38"/>
      <c r="L49" s="1"/>
    </row>
    <row r="50" spans="1:13" ht="124.15" customHeight="1" x14ac:dyDescent="0.3">
      <c r="A50" s="37"/>
      <c r="B50" s="38"/>
      <c r="C50" s="26" t="s">
        <v>104</v>
      </c>
      <c r="D50" s="5" t="s">
        <v>46</v>
      </c>
      <c r="E50" s="27" t="s">
        <v>71</v>
      </c>
      <c r="F50" s="5" t="s">
        <v>28</v>
      </c>
      <c r="G50" s="7">
        <f t="shared" si="6"/>
        <v>20000</v>
      </c>
      <c r="H50" s="7">
        <v>20000</v>
      </c>
      <c r="I50" s="7">
        <v>0</v>
      </c>
      <c r="J50" s="7">
        <v>0</v>
      </c>
      <c r="K50" s="38"/>
      <c r="L50" s="1"/>
    </row>
    <row r="51" spans="1:13" ht="186.6" customHeight="1" x14ac:dyDescent="0.3">
      <c r="A51" s="37"/>
      <c r="B51" s="38"/>
      <c r="C51" s="13" t="s">
        <v>106</v>
      </c>
      <c r="D51" s="5" t="s">
        <v>46</v>
      </c>
      <c r="E51" s="27" t="s">
        <v>107</v>
      </c>
      <c r="F51" s="5" t="s">
        <v>28</v>
      </c>
      <c r="G51" s="7">
        <f t="shared" si="6"/>
        <v>20000</v>
      </c>
      <c r="H51" s="7">
        <v>20000</v>
      </c>
      <c r="I51" s="7">
        <v>0</v>
      </c>
      <c r="J51" s="7">
        <v>0</v>
      </c>
      <c r="K51" s="38"/>
      <c r="L51" s="1"/>
    </row>
    <row r="52" spans="1:13" ht="22.15" customHeight="1" x14ac:dyDescent="0.3">
      <c r="A52" s="20"/>
      <c r="B52" s="44" t="s">
        <v>27</v>
      </c>
      <c r="C52" s="44"/>
      <c r="D52" s="44"/>
      <c r="E52" s="44"/>
      <c r="F52" s="44"/>
      <c r="G52" s="11">
        <f>SUM(G32:G51)</f>
        <v>762614.00899999996</v>
      </c>
      <c r="H52" s="34">
        <f t="shared" ref="H52:J52" si="8">SUM(H32:H51)</f>
        <v>313014.00899999996</v>
      </c>
      <c r="I52" s="34">
        <f t="shared" si="8"/>
        <v>260000</v>
      </c>
      <c r="J52" s="34">
        <f t="shared" si="8"/>
        <v>189600</v>
      </c>
      <c r="K52" s="19"/>
      <c r="L52" s="1"/>
    </row>
    <row r="53" spans="1:13" ht="204" customHeight="1" x14ac:dyDescent="0.3">
      <c r="A53" s="41" t="s">
        <v>60</v>
      </c>
      <c r="B53" s="38" t="s">
        <v>59</v>
      </c>
      <c r="C53" s="13" t="s">
        <v>108</v>
      </c>
      <c r="D53" s="5" t="s">
        <v>50</v>
      </c>
      <c r="E53" s="5" t="s">
        <v>10</v>
      </c>
      <c r="F53" s="5" t="s">
        <v>3</v>
      </c>
      <c r="G53" s="7">
        <f>H53+I53+J53</f>
        <v>10500</v>
      </c>
      <c r="H53" s="7">
        <v>3000</v>
      </c>
      <c r="I53" s="7">
        <v>3500</v>
      </c>
      <c r="J53" s="7">
        <v>4000</v>
      </c>
      <c r="K53" s="5" t="s">
        <v>109</v>
      </c>
      <c r="L53" s="1"/>
      <c r="M53" s="4"/>
    </row>
    <row r="54" spans="1:13" ht="144.6" customHeight="1" x14ac:dyDescent="0.3">
      <c r="A54" s="42"/>
      <c r="B54" s="38"/>
      <c r="C54" s="26" t="s">
        <v>110</v>
      </c>
      <c r="D54" s="5" t="s">
        <v>50</v>
      </c>
      <c r="E54" s="5" t="s">
        <v>10</v>
      </c>
      <c r="F54" s="5" t="s">
        <v>3</v>
      </c>
      <c r="G54" s="7">
        <f>H54+I54+J54</f>
        <v>4800</v>
      </c>
      <c r="H54" s="7">
        <v>1600</v>
      </c>
      <c r="I54" s="7">
        <v>1600</v>
      </c>
      <c r="J54" s="7">
        <v>1600</v>
      </c>
      <c r="K54" s="5" t="s">
        <v>11</v>
      </c>
      <c r="L54" s="1">
        <v>15121.338</v>
      </c>
    </row>
    <row r="55" spans="1:13" ht="156" customHeight="1" x14ac:dyDescent="0.3">
      <c r="A55" s="43"/>
      <c r="B55" s="38"/>
      <c r="C55" s="13" t="s">
        <v>111</v>
      </c>
      <c r="D55" s="5" t="s">
        <v>50</v>
      </c>
      <c r="E55" s="5" t="s">
        <v>10</v>
      </c>
      <c r="F55" s="5" t="s">
        <v>3</v>
      </c>
      <c r="G55" s="3">
        <f>H55+I55+J55</f>
        <v>1200</v>
      </c>
      <c r="H55" s="3">
        <v>400</v>
      </c>
      <c r="I55" s="14">
        <v>400</v>
      </c>
      <c r="J55" s="14">
        <v>400</v>
      </c>
      <c r="K55" s="5" t="s">
        <v>25</v>
      </c>
      <c r="L55" s="1"/>
    </row>
    <row r="56" spans="1:13" ht="19.5" customHeight="1" x14ac:dyDescent="0.3">
      <c r="A56" s="20"/>
      <c r="B56" s="44" t="s">
        <v>8</v>
      </c>
      <c r="C56" s="44"/>
      <c r="D56" s="44"/>
      <c r="E56" s="44"/>
      <c r="F56" s="44"/>
      <c r="G56" s="11">
        <f>G53+G54+G55</f>
        <v>16500</v>
      </c>
      <c r="H56" s="11">
        <f t="shared" ref="H56:J56" si="9">H53+H54+H55</f>
        <v>5000</v>
      </c>
      <c r="I56" s="11">
        <f t="shared" si="9"/>
        <v>5500</v>
      </c>
      <c r="J56" s="11">
        <f t="shared" si="9"/>
        <v>6000</v>
      </c>
      <c r="K56" s="19"/>
      <c r="L56" s="1"/>
    </row>
    <row r="57" spans="1:13" ht="160.5" customHeight="1" x14ac:dyDescent="0.25">
      <c r="A57" s="30" t="s">
        <v>62</v>
      </c>
      <c r="B57" s="29" t="s">
        <v>61</v>
      </c>
      <c r="C57" s="13" t="s">
        <v>112</v>
      </c>
      <c r="D57" s="5" t="s">
        <v>50</v>
      </c>
      <c r="E57" s="5" t="s">
        <v>24</v>
      </c>
      <c r="F57" s="5" t="s">
        <v>26</v>
      </c>
      <c r="G57" s="3">
        <f>H57+I57+J57</f>
        <v>2999.3999999999996</v>
      </c>
      <c r="H57" s="3">
        <f>332.8+645+22</f>
        <v>999.8</v>
      </c>
      <c r="I57" s="3">
        <f t="shared" ref="I57:J57" si="10">332.8+645+22</f>
        <v>999.8</v>
      </c>
      <c r="J57" s="3">
        <f t="shared" si="10"/>
        <v>999.8</v>
      </c>
      <c r="K57" s="5" t="s">
        <v>113</v>
      </c>
    </row>
    <row r="58" spans="1:13" ht="271.5" customHeight="1" x14ac:dyDescent="0.25">
      <c r="A58" s="37"/>
      <c r="B58" s="38"/>
      <c r="C58" s="13" t="s">
        <v>114</v>
      </c>
      <c r="D58" s="5" t="s">
        <v>50</v>
      </c>
      <c r="E58" s="5" t="s">
        <v>24</v>
      </c>
      <c r="F58" s="5" t="s">
        <v>26</v>
      </c>
      <c r="G58" s="3">
        <f>H58+I58+J58</f>
        <v>188000</v>
      </c>
      <c r="H58" s="3">
        <f>10000+20000+15000+15000+1500+5000</f>
        <v>66500</v>
      </c>
      <c r="I58" s="3">
        <f>10000+20000+15000+15000+1500</f>
        <v>61500</v>
      </c>
      <c r="J58" s="3">
        <f>10000+20000+15000+15000</f>
        <v>60000</v>
      </c>
      <c r="K58" s="5" t="s">
        <v>32</v>
      </c>
    </row>
    <row r="59" spans="1:13" ht="148.15" customHeight="1" x14ac:dyDescent="0.25">
      <c r="A59" s="37"/>
      <c r="B59" s="38"/>
      <c r="C59" s="13" t="s">
        <v>31</v>
      </c>
      <c r="D59" s="5" t="s">
        <v>50</v>
      </c>
      <c r="E59" s="5" t="s">
        <v>24</v>
      </c>
      <c r="F59" s="5" t="s">
        <v>26</v>
      </c>
      <c r="G59" s="3">
        <f>H59+I59+J59</f>
        <v>3650</v>
      </c>
      <c r="H59" s="3">
        <f>650+566</f>
        <v>1216</v>
      </c>
      <c r="I59" s="14">
        <f>650+567</f>
        <v>1217</v>
      </c>
      <c r="J59" s="14">
        <f>650+567</f>
        <v>1217</v>
      </c>
      <c r="K59" s="5" t="s">
        <v>33</v>
      </c>
    </row>
    <row r="60" spans="1:13" ht="31.15" customHeight="1" x14ac:dyDescent="0.25">
      <c r="A60" s="20"/>
      <c r="B60" s="44" t="s">
        <v>40</v>
      </c>
      <c r="C60" s="44"/>
      <c r="D60" s="44"/>
      <c r="E60" s="44"/>
      <c r="F60" s="44"/>
      <c r="G60" s="16">
        <f>SUM(G57:G59)</f>
        <v>194649.4</v>
      </c>
      <c r="H60" s="16">
        <f t="shared" ref="H60:J60" si="11">SUM(H57:H59)</f>
        <v>68715.8</v>
      </c>
      <c r="I60" s="35">
        <f t="shared" si="11"/>
        <v>63716.800000000003</v>
      </c>
      <c r="J60" s="35">
        <f t="shared" si="11"/>
        <v>62216.800000000003</v>
      </c>
      <c r="K60" s="5"/>
    </row>
    <row r="61" spans="1:13" ht="27.6" customHeight="1" x14ac:dyDescent="0.25">
      <c r="A61" s="20"/>
      <c r="B61" s="44" t="s">
        <v>74</v>
      </c>
      <c r="C61" s="44"/>
      <c r="D61" s="44"/>
      <c r="E61" s="44"/>
      <c r="F61" s="44"/>
      <c r="G61" s="36">
        <f>G7+G10+G29+G31+G52+G56+G60</f>
        <v>1064298.885</v>
      </c>
      <c r="H61" s="32">
        <f>H7+H10+H29+H31+H52+H56+H60</f>
        <v>442301.92799999996</v>
      </c>
      <c r="I61" s="32">
        <f>I7+I10+I29+I31+I52+I56+I60</f>
        <v>356636.53499999997</v>
      </c>
      <c r="J61" s="32">
        <f>J7+J10+J29+J31+J52+J56+J60</f>
        <v>265360.42200000002</v>
      </c>
    </row>
    <row r="62" spans="1:13" ht="39.6" customHeight="1" x14ac:dyDescent="0.25">
      <c r="A62" s="23"/>
      <c r="B62" s="17"/>
      <c r="C62" s="17"/>
      <c r="D62" s="17"/>
      <c r="E62" s="17"/>
      <c r="F62" s="17"/>
      <c r="G62" s="18"/>
      <c r="H62" s="18"/>
      <c r="I62" s="18"/>
      <c r="J62" s="18"/>
      <c r="K62" s="15"/>
    </row>
    <row r="63" spans="1:13" ht="15.6" customHeight="1" x14ac:dyDescent="0.25">
      <c r="A63" s="23"/>
      <c r="B63" s="40"/>
      <c r="C63" s="40"/>
      <c r="D63" s="40"/>
      <c r="E63" s="40"/>
      <c r="F63" s="15"/>
      <c r="G63" s="15"/>
      <c r="H63" s="15"/>
      <c r="I63" s="15"/>
      <c r="J63" s="39"/>
      <c r="K63" s="39"/>
    </row>
    <row r="64" spans="1:13" ht="18.600000000000001" customHeight="1" x14ac:dyDescent="0.25">
      <c r="A64" s="23"/>
      <c r="B64" s="40"/>
      <c r="C64" s="40"/>
      <c r="D64" s="40"/>
      <c r="E64" s="40"/>
      <c r="F64" s="15"/>
      <c r="G64" s="15"/>
      <c r="H64" s="15"/>
      <c r="I64" s="15"/>
      <c r="J64" s="39"/>
      <c r="K64" s="39"/>
    </row>
    <row r="65" spans="1:11" x14ac:dyDescent="0.25">
      <c r="A65" s="23"/>
      <c r="B65" s="15"/>
      <c r="C65" s="15"/>
      <c r="D65" s="15"/>
      <c r="E65" s="15"/>
      <c r="F65" s="15"/>
      <c r="G65" s="15"/>
      <c r="H65" s="15"/>
      <c r="I65" s="15"/>
      <c r="J65" s="15"/>
      <c r="K65" s="15"/>
    </row>
    <row r="66" spans="1:11" x14ac:dyDescent="0.25">
      <c r="A66" s="23"/>
      <c r="B66" s="15"/>
      <c r="C66" s="15"/>
      <c r="D66" s="15"/>
      <c r="E66" s="15"/>
      <c r="F66" s="15"/>
      <c r="G66" s="15"/>
      <c r="H66" s="15"/>
      <c r="I66" s="15"/>
      <c r="J66" s="15"/>
      <c r="K66" s="15"/>
    </row>
    <row r="67" spans="1:11" x14ac:dyDescent="0.25">
      <c r="A67" s="23"/>
      <c r="B67" s="15"/>
      <c r="C67" s="15"/>
      <c r="D67" s="15"/>
      <c r="E67" s="15"/>
      <c r="F67" s="15"/>
      <c r="G67" s="15"/>
      <c r="H67" s="15"/>
      <c r="I67" s="15"/>
      <c r="J67" s="15"/>
      <c r="K67" s="15"/>
    </row>
    <row r="68" spans="1:11" x14ac:dyDescent="0.25">
      <c r="A68" s="23"/>
      <c r="B68" s="15"/>
      <c r="C68" s="15"/>
      <c r="D68" s="15"/>
      <c r="E68" s="15"/>
      <c r="F68" s="15"/>
      <c r="G68" s="15"/>
      <c r="H68" s="15"/>
      <c r="I68" s="15"/>
      <c r="J68" s="15"/>
      <c r="K68" s="15"/>
    </row>
    <row r="69" spans="1:11" x14ac:dyDescent="0.25">
      <c r="A69" s="23"/>
      <c r="B69" s="15"/>
      <c r="C69" s="15"/>
      <c r="D69" s="15"/>
      <c r="E69" s="15"/>
      <c r="F69" s="15"/>
      <c r="G69" s="15"/>
      <c r="H69" s="15"/>
      <c r="I69" s="15"/>
      <c r="J69" s="15"/>
      <c r="K69" s="15"/>
    </row>
    <row r="70" spans="1:11" x14ac:dyDescent="0.25">
      <c r="A70" s="23"/>
      <c r="B70" s="15"/>
      <c r="C70" s="15"/>
      <c r="D70" s="15"/>
      <c r="E70" s="15"/>
      <c r="F70" s="15"/>
      <c r="G70" s="15"/>
      <c r="H70" s="15"/>
      <c r="I70" s="15"/>
      <c r="J70" s="15"/>
      <c r="K70" s="15"/>
    </row>
    <row r="71" spans="1:11" x14ac:dyDescent="0.25">
      <c r="A71" s="23"/>
      <c r="B71" s="15"/>
      <c r="C71" s="15"/>
      <c r="D71" s="15"/>
      <c r="E71" s="15"/>
      <c r="F71" s="15"/>
      <c r="G71" s="15"/>
      <c r="H71" s="15"/>
      <c r="I71" s="15"/>
      <c r="J71" s="15"/>
      <c r="K71" s="15"/>
    </row>
    <row r="72" spans="1:11" x14ac:dyDescent="0.25">
      <c r="A72" s="23"/>
      <c r="B72" s="15"/>
      <c r="C72" s="15"/>
      <c r="D72" s="15"/>
      <c r="E72" s="15"/>
      <c r="F72" s="15"/>
      <c r="G72" s="15"/>
      <c r="H72" s="15"/>
      <c r="I72" s="15"/>
      <c r="J72" s="15"/>
      <c r="K72" s="15"/>
    </row>
    <row r="73" spans="1:11" x14ac:dyDescent="0.25">
      <c r="A73" s="23"/>
      <c r="B73" s="15"/>
      <c r="C73" s="15"/>
      <c r="D73" s="15"/>
      <c r="E73" s="15"/>
      <c r="F73" s="15"/>
      <c r="G73" s="15"/>
      <c r="H73" s="15"/>
      <c r="I73" s="15"/>
      <c r="J73" s="15"/>
      <c r="K73" s="15"/>
    </row>
    <row r="74" spans="1:11" x14ac:dyDescent="0.25">
      <c r="A74" s="23"/>
      <c r="B74" s="15"/>
      <c r="C74" s="15"/>
      <c r="D74" s="15"/>
      <c r="E74" s="15"/>
      <c r="F74" s="15"/>
      <c r="G74" s="15"/>
      <c r="H74" s="15"/>
      <c r="I74" s="15"/>
      <c r="J74" s="15"/>
      <c r="K74" s="15"/>
    </row>
    <row r="75" spans="1:11" x14ac:dyDescent="0.25">
      <c r="A75" s="23"/>
      <c r="B75" s="15"/>
      <c r="C75" s="15"/>
      <c r="D75" s="15"/>
      <c r="E75" s="15"/>
      <c r="F75" s="15"/>
      <c r="G75" s="15"/>
      <c r="H75" s="15"/>
      <c r="I75" s="15"/>
      <c r="J75" s="15"/>
      <c r="K75" s="15"/>
    </row>
    <row r="76" spans="1:11" x14ac:dyDescent="0.25">
      <c r="A76" s="23"/>
      <c r="B76" s="15"/>
      <c r="C76" s="15"/>
      <c r="D76" s="15"/>
      <c r="E76" s="15"/>
      <c r="F76" s="15"/>
      <c r="G76" s="15"/>
      <c r="H76" s="15"/>
      <c r="I76" s="15"/>
      <c r="J76" s="15"/>
      <c r="K76" s="15"/>
    </row>
    <row r="77" spans="1:11" x14ac:dyDescent="0.25">
      <c r="A77" s="23"/>
      <c r="B77" s="15"/>
      <c r="C77" s="15"/>
      <c r="D77" s="15"/>
      <c r="E77" s="15"/>
      <c r="F77" s="15"/>
      <c r="G77" s="15"/>
      <c r="H77" s="15"/>
      <c r="I77" s="15"/>
      <c r="J77" s="15"/>
      <c r="K77" s="15"/>
    </row>
    <row r="78" spans="1:11" x14ac:dyDescent="0.25">
      <c r="A78" s="23"/>
      <c r="B78" s="15"/>
      <c r="C78" s="15"/>
      <c r="D78" s="15"/>
      <c r="E78" s="15"/>
      <c r="F78" s="15"/>
      <c r="G78" s="15"/>
      <c r="H78" s="15"/>
      <c r="I78" s="15"/>
      <c r="J78" s="15"/>
      <c r="K78" s="15"/>
    </row>
    <row r="79" spans="1:11" x14ac:dyDescent="0.25">
      <c r="A79" s="23"/>
      <c r="B79" s="15"/>
      <c r="C79" s="15"/>
      <c r="D79" s="15"/>
      <c r="E79" s="15"/>
      <c r="F79" s="15"/>
      <c r="G79" s="15"/>
      <c r="H79" s="15"/>
      <c r="I79" s="15"/>
      <c r="J79" s="15"/>
      <c r="K79" s="15"/>
    </row>
    <row r="80" spans="1:11" x14ac:dyDescent="0.25">
      <c r="A80" s="23"/>
      <c r="B80" s="15"/>
      <c r="C80" s="15"/>
      <c r="D80" s="15"/>
      <c r="E80" s="15"/>
      <c r="F80" s="15"/>
      <c r="G80" s="15"/>
      <c r="H80" s="15"/>
      <c r="I80" s="15"/>
      <c r="J80" s="15"/>
      <c r="K80" s="15"/>
    </row>
    <row r="81" spans="1:11" x14ac:dyDescent="0.25">
      <c r="A81" s="23"/>
      <c r="B81" s="15"/>
      <c r="C81" s="15"/>
      <c r="D81" s="15"/>
      <c r="E81" s="15"/>
      <c r="F81" s="15"/>
      <c r="G81" s="15"/>
      <c r="H81" s="15"/>
      <c r="I81" s="15"/>
      <c r="J81" s="15"/>
      <c r="K81" s="15"/>
    </row>
    <row r="82" spans="1:11" x14ac:dyDescent="0.25">
      <c r="A82" s="23"/>
      <c r="B82" s="15"/>
      <c r="C82" s="15"/>
      <c r="D82" s="15"/>
      <c r="E82" s="15"/>
      <c r="F82" s="15"/>
      <c r="G82" s="15"/>
      <c r="H82" s="15"/>
      <c r="I82" s="15"/>
      <c r="J82" s="15"/>
      <c r="K82" s="15"/>
    </row>
    <row r="83" spans="1:11" x14ac:dyDescent="0.25">
      <c r="A83" s="23"/>
      <c r="B83" s="15"/>
      <c r="C83" s="15"/>
      <c r="D83" s="15"/>
      <c r="E83" s="15"/>
      <c r="F83" s="15"/>
      <c r="G83" s="15"/>
      <c r="H83" s="15"/>
      <c r="I83" s="15"/>
      <c r="J83" s="15"/>
      <c r="K83" s="15"/>
    </row>
    <row r="84" spans="1:11" x14ac:dyDescent="0.25">
      <c r="A84" s="23"/>
      <c r="B84" s="15"/>
      <c r="C84" s="15"/>
      <c r="D84" s="15"/>
      <c r="E84" s="15"/>
      <c r="F84" s="15"/>
      <c r="G84" s="15"/>
      <c r="H84" s="15"/>
      <c r="I84" s="15"/>
      <c r="J84" s="15"/>
      <c r="K84" s="15"/>
    </row>
    <row r="85" spans="1:11" x14ac:dyDescent="0.25">
      <c r="A85" s="23"/>
      <c r="B85" s="15"/>
      <c r="C85" s="15"/>
      <c r="D85" s="15"/>
      <c r="E85" s="15"/>
      <c r="F85" s="15"/>
      <c r="G85" s="15"/>
      <c r="H85" s="15"/>
      <c r="I85" s="15"/>
      <c r="J85" s="15"/>
      <c r="K85" s="15"/>
    </row>
    <row r="86" spans="1:11" x14ac:dyDescent="0.25">
      <c r="A86" s="23"/>
      <c r="B86" s="15"/>
      <c r="C86" s="15"/>
      <c r="D86" s="15"/>
      <c r="E86" s="15"/>
      <c r="F86" s="15"/>
      <c r="G86" s="15"/>
      <c r="H86" s="15"/>
      <c r="I86" s="15"/>
      <c r="J86" s="15"/>
      <c r="K86" s="15"/>
    </row>
    <row r="87" spans="1:11" x14ac:dyDescent="0.25">
      <c r="A87" s="23"/>
      <c r="B87" s="15"/>
      <c r="C87" s="15"/>
      <c r="D87" s="15"/>
      <c r="E87" s="15"/>
      <c r="F87" s="15"/>
      <c r="G87" s="15"/>
      <c r="H87" s="15"/>
      <c r="I87" s="15"/>
      <c r="J87" s="15"/>
      <c r="K87" s="15"/>
    </row>
    <row r="88" spans="1:11" x14ac:dyDescent="0.25">
      <c r="A88" s="23"/>
      <c r="B88" s="15"/>
      <c r="C88" s="15"/>
      <c r="D88" s="15"/>
      <c r="E88" s="15"/>
      <c r="F88" s="15"/>
      <c r="G88" s="15"/>
      <c r="H88" s="15"/>
      <c r="I88" s="15"/>
      <c r="J88" s="15"/>
      <c r="K88" s="15"/>
    </row>
    <row r="89" spans="1:11" x14ac:dyDescent="0.25">
      <c r="A89" s="23"/>
      <c r="B89" s="15"/>
      <c r="C89" s="15"/>
      <c r="D89" s="15"/>
      <c r="E89" s="15"/>
      <c r="F89" s="15"/>
      <c r="G89" s="15"/>
      <c r="H89" s="15"/>
      <c r="I89" s="15"/>
      <c r="J89" s="15"/>
      <c r="K89" s="15"/>
    </row>
    <row r="90" spans="1:11" x14ac:dyDescent="0.25">
      <c r="A90" s="23"/>
      <c r="B90" s="15"/>
      <c r="C90" s="15"/>
      <c r="D90" s="15"/>
      <c r="E90" s="15"/>
      <c r="F90" s="15"/>
      <c r="G90" s="15"/>
      <c r="H90" s="15"/>
      <c r="I90" s="15"/>
      <c r="J90" s="15"/>
      <c r="K90" s="15"/>
    </row>
    <row r="91" spans="1:11" x14ac:dyDescent="0.25">
      <c r="A91" s="23"/>
      <c r="B91" s="15"/>
      <c r="C91" s="15"/>
      <c r="D91" s="15"/>
      <c r="E91" s="15"/>
      <c r="F91" s="15"/>
      <c r="G91" s="15"/>
      <c r="H91" s="15"/>
      <c r="I91" s="15"/>
      <c r="J91" s="15"/>
      <c r="K91" s="15"/>
    </row>
    <row r="92" spans="1:11" x14ac:dyDescent="0.25">
      <c r="A92" s="23"/>
      <c r="B92" s="15"/>
      <c r="C92" s="15"/>
      <c r="D92" s="15"/>
      <c r="E92" s="15"/>
      <c r="F92" s="15"/>
      <c r="G92" s="15"/>
      <c r="H92" s="15"/>
      <c r="I92" s="15"/>
      <c r="J92" s="15"/>
      <c r="K92" s="15"/>
    </row>
    <row r="93" spans="1:11" x14ac:dyDescent="0.25">
      <c r="A93" s="25"/>
      <c r="B93" s="21"/>
      <c r="C93" s="21"/>
      <c r="D93" s="21"/>
      <c r="E93" s="21"/>
      <c r="F93" s="21"/>
      <c r="G93" s="21"/>
      <c r="H93" s="21"/>
      <c r="I93" s="21"/>
      <c r="J93" s="21"/>
      <c r="K93" s="21"/>
    </row>
  </sheetData>
  <mergeCells count="52">
    <mergeCell ref="A11:A13"/>
    <mergeCell ref="A14:A24"/>
    <mergeCell ref="A25:A28"/>
    <mergeCell ref="A32:A36"/>
    <mergeCell ref="A1:K1"/>
    <mergeCell ref="A2:A3"/>
    <mergeCell ref="A5:A6"/>
    <mergeCell ref="D2:D3"/>
    <mergeCell ref="A8:A9"/>
    <mergeCell ref="B2:B3"/>
    <mergeCell ref="C2:C3"/>
    <mergeCell ref="E2:E3"/>
    <mergeCell ref="F2:F3"/>
    <mergeCell ref="G2:G3"/>
    <mergeCell ref="H2:J2"/>
    <mergeCell ref="K2:K3"/>
    <mergeCell ref="K5:K6"/>
    <mergeCell ref="B7:F7"/>
    <mergeCell ref="B8:B9"/>
    <mergeCell ref="K32:K36"/>
    <mergeCell ref="K8:K9"/>
    <mergeCell ref="K25:K28"/>
    <mergeCell ref="K11:K13"/>
    <mergeCell ref="K14:K24"/>
    <mergeCell ref="B10:F10"/>
    <mergeCell ref="B11:B13"/>
    <mergeCell ref="B14:B24"/>
    <mergeCell ref="B25:B28"/>
    <mergeCell ref="B29:F29"/>
    <mergeCell ref="B32:B36"/>
    <mergeCell ref="B31:F31"/>
    <mergeCell ref="B56:F56"/>
    <mergeCell ref="B53:B55"/>
    <mergeCell ref="B60:F60"/>
    <mergeCell ref="B5:B6"/>
    <mergeCell ref="B37:B42"/>
    <mergeCell ref="A37:A42"/>
    <mergeCell ref="A43:A46"/>
    <mergeCell ref="B43:B46"/>
    <mergeCell ref="J63:K64"/>
    <mergeCell ref="B63:E64"/>
    <mergeCell ref="K43:K44"/>
    <mergeCell ref="K37:K42"/>
    <mergeCell ref="K45:K46"/>
    <mergeCell ref="K47:K51"/>
    <mergeCell ref="A47:A51"/>
    <mergeCell ref="B47:B51"/>
    <mergeCell ref="A58:A59"/>
    <mergeCell ref="B58:B59"/>
    <mergeCell ref="A53:A55"/>
    <mergeCell ref="B61:F61"/>
    <mergeCell ref="B52:F52"/>
  </mergeCells>
  <pageMargins left="0.19685039370078741" right="0.23622047244094491" top="0.43307086614173229" bottom="0.31496062992125984" header="0.27559055118110237" footer="0.31496062992125984"/>
  <pageSetup paperSize="9" scale="75" firstPageNumber="4" orientation="landscape" useFirstPageNumber="1" r:id="rId1"/>
  <headerFooter>
    <oddHeader>&amp;C&amp;P</oddHeader>
  </headerFooter>
  <rowBreaks count="4" manualBreakCount="4">
    <brk id="36" max="10" man="1"/>
    <brk id="42" max="10" man="1"/>
    <brk id="46" max="10" man="1"/>
    <brk id="5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Нова</vt:lpstr>
      <vt:lpstr>Нова!Заголовки_для_печати</vt:lpstr>
      <vt:lpstr>Нова!Область_печати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dc:creator>
  <cp:lastModifiedBy>USER</cp:lastModifiedBy>
  <cp:lastPrinted>2023-12-06T13:08:22Z</cp:lastPrinted>
  <dcterms:created xsi:type="dcterms:W3CDTF">2022-07-28T11:50:42Z</dcterms:created>
  <dcterms:modified xsi:type="dcterms:W3CDTF">2023-12-19T11:47:43Z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37edf4-57c1-4905-bbd0-a54792bce424_Enabled">
    <vt:lpwstr>true</vt:lpwstr>
  </property>
  <property fmtid="{D5CDD505-2E9C-101B-9397-08002B2CF9AE}" pid="3" name="MSIP_Label_6137edf4-57c1-4905-bbd0-a54792bce424_SetDate">
    <vt:lpwstr>2023-11-10T09:25:07Z</vt:lpwstr>
  </property>
  <property fmtid="{D5CDD505-2E9C-101B-9397-08002B2CF9AE}" pid="4" name="MSIP_Label_6137edf4-57c1-4905-bbd0-a54792bce424_Method">
    <vt:lpwstr>Standard</vt:lpwstr>
  </property>
  <property fmtid="{D5CDD505-2E9C-101B-9397-08002B2CF9AE}" pid="5" name="MSIP_Label_6137edf4-57c1-4905-bbd0-a54792bce424_Name">
    <vt:lpwstr>defa4170-0d19-0005-0004-bc88714345d2</vt:lpwstr>
  </property>
  <property fmtid="{D5CDD505-2E9C-101B-9397-08002B2CF9AE}" pid="6" name="MSIP_Label_6137edf4-57c1-4905-bbd0-a54792bce424_SiteId">
    <vt:lpwstr>c3285baa-5e1e-4886-a250-4969f8331095</vt:lpwstr>
  </property>
  <property fmtid="{D5CDD505-2E9C-101B-9397-08002B2CF9AE}" pid="7" name="MSIP_Label_6137edf4-57c1-4905-bbd0-a54792bce424_ActionId">
    <vt:lpwstr>22d156f3-ccd1-42ea-9bf9-9fd5f4dabd57</vt:lpwstr>
  </property>
  <property fmtid="{D5CDD505-2E9C-101B-9397-08002B2CF9AE}" pid="8" name="MSIP_Label_6137edf4-57c1-4905-bbd0-a54792bce424_ContentBits">
    <vt:lpwstr>0</vt:lpwstr>
  </property>
</Properties>
</file>